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965" windowWidth="12000" windowHeight="1740" firstSheet="1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szkodowość" sheetId="6" r:id="rId6"/>
    <sheet name="Informacje dot. ryzyka powodzi " sheetId="7" r:id="rId7"/>
    <sheet name="Składowisko odpadów - nieczynne" sheetId="8" r:id="rId8"/>
  </sheets>
  <definedNames>
    <definedName name="_xlnm.Print_Area" localSheetId="1">'budynki'!$A$1:$AA$172</definedName>
    <definedName name="_xlnm.Print_Area" localSheetId="2">'elektronika '!$A$1:$E$350</definedName>
    <definedName name="_xlnm.Print_Area" localSheetId="0">'informacje ogólne'!$A$1:$N$22</definedName>
    <definedName name="_xlnm.Print_Area" localSheetId="4">'lokalizacje'!$A$1:$C$41</definedName>
    <definedName name="_xlnm.Print_Area" localSheetId="3">'środki trwałe'!$A$1:$D$23</definedName>
  </definedNames>
  <calcPr fullCalcOnLoad="1"/>
</workbook>
</file>

<file path=xl/sharedStrings.xml><?xml version="1.0" encoding="utf-8"?>
<sst xmlns="http://schemas.openxmlformats.org/spreadsheetml/2006/main" count="2657" uniqueCount="940">
  <si>
    <t>Mienie narażone jest w niewielkim stopniu.</t>
  </si>
  <si>
    <t>Tak.</t>
  </si>
  <si>
    <t>Podjęta została decyzja o budowie wału przeciwpowodziowego w miejscowości Schodnia.</t>
  </si>
  <si>
    <t>Gmina jest w trakcie kanalizowania większości sołectw. System kanalizacyjny jest w stanie dostatecznym.</t>
  </si>
  <si>
    <t>Jaki jest stan instalacji kanalizacyjnych oraz systemu melioryzacji ?</t>
  </si>
  <si>
    <t>Czy w  lokalizacjach wystąpiły w 16 ostatnich latach szkody powodziowe?</t>
  </si>
  <si>
    <r>
      <t xml:space="preserve">Czy posiadacie Państwo szczegółowy plan działania w przypadku wystąpienia ryzyka powodzi, który ma na celu zminimalizowanie strat w Państwa mieniu w przypadku wystąpienia ryzyka powodzi?      
</t>
    </r>
    <r>
      <rPr>
        <b/>
        <sz val="10"/>
        <rFont val="Arial"/>
        <family val="2"/>
      </rPr>
      <t>W przypadku odpowiedzi twierdzącej prosimy o szczegóły takiego planu.</t>
    </r>
  </si>
  <si>
    <r>
      <t xml:space="preserve">Tak -  </t>
    </r>
    <r>
      <rPr>
        <i/>
        <sz val="10"/>
        <color indexed="8"/>
        <rFont val="Arial"/>
        <family val="2"/>
      </rPr>
      <t>Plan zarządzania kryzysowego Gminy Ozimek.</t>
    </r>
  </si>
  <si>
    <t xml:space="preserve">Jak bardzo mienie znajdujące się w lokalizacjach narażone jest na szkody będące następstwem powodzi? </t>
  </si>
  <si>
    <t>Czy mienie w znajdujące się w lokalizacji/lokalizacjach może zostać przeniesione w przypadku powodzi, czy znajduje się na wyższych kondygnacjach w budynku?</t>
  </si>
  <si>
    <t>Czy po ostatniej powodzi przeprowadzono bądź podjęto decyzje o przeprowadzeniu dodatkowych inwestycji w celu zmniejszenia ryzyka powodzi, np.. inwestycje hydrologiczne, tworzenie polderów zalewowych, modernizacja instalacji kanalizacyjnych itp.</t>
  </si>
  <si>
    <t>Czy na terenie Gminy znajduje się składowisko odpadów (wysypisko śmieci), które należy do Gminy i ma podlegać ubezpieczeniu (w zakresie ubezpieczenia od zdarzeń losowych, ubezpieczenia OC)?</t>
  </si>
  <si>
    <t>Jaka jednostka (osoba prawna) administruje/zarządza/ składkowiskiem/ami odpadów (wysypiskiem śmieci)?</t>
  </si>
  <si>
    <t>Gmina Ozimek</t>
  </si>
  <si>
    <t>Ilość składowisk odpadów (wysypisk śmieci) na terenie Gminy oraz ich lokalizacja (adres)</t>
  </si>
  <si>
    <t>Jedno składowisko w fazie poeksploatacyjnej-nieczynne. Lokalizacja - Dylaki, ul. Ozimska 1a</t>
  </si>
  <si>
    <t>Powierzchnia jaką zajmuje/ą składkowisko/ą odpadów.</t>
  </si>
  <si>
    <t>1,9 ha</t>
  </si>
  <si>
    <t>Czy wszystkie składowiska odpadów są czynne? Jeśli nie, to proszę o wskazanie czynnych składkowisk.</t>
  </si>
  <si>
    <t>Odległość składowiska odpadów od najbliższych zabudowań należących do osób trzecich.</t>
  </si>
  <si>
    <t>1,5 km</t>
  </si>
  <si>
    <t>Odległość składowiska odpadów od najbliższej rzeki lub innego zbiornika wodnego (prosimy o podanie, jaki to jest zbiornik).</t>
  </si>
  <si>
    <t>Jezioro Turawskie - 2,0 km</t>
  </si>
  <si>
    <t>Czy składowane są tam odpady niebezpieczne? Jeżeli tak, to proszę podać jakie.</t>
  </si>
  <si>
    <t>Tabela nr 8. Ankieta dotycząca składowiska odpadów na terenie Gminy Ozimek</t>
  </si>
  <si>
    <t>Na terenie Gminy Ozimek znajduje się składowisko odpadów w fazie poeksploatacyjnej, które nie będzie podlegało ubezpieczeniu OC.</t>
  </si>
  <si>
    <t>Nie. Składowisko jest nieczynne.</t>
  </si>
  <si>
    <t>uszkodzenie płotu w wyniku uderzenia pojazdu</t>
  </si>
  <si>
    <t>Uszkodzenie programatora nawadniania, uszkodzenie sprzętu w wyniku wyładowania</t>
  </si>
  <si>
    <t>OC dróg</t>
  </si>
  <si>
    <t>uszkodzenie pojazdu na drodze</t>
  </si>
  <si>
    <t>Uszkodzenie dachówki, solarów (70 000,00 zł), wyposażenia stadionu, elewacji wskutek gradobicia - 6 szkód; zalanie pomieszczeń w wyniku intensywnego deszczu</t>
  </si>
  <si>
    <t>Zniszczenie szyb, zadaszenia na skutek gradobicia</t>
  </si>
  <si>
    <t>kradzież w wyniku włamania do szkoły</t>
  </si>
  <si>
    <t>zalanie w wyniku intensywnych opadów, dewastacja</t>
  </si>
  <si>
    <t>BRAK SZKÓD</t>
  </si>
  <si>
    <t>pęknięcie szyby</t>
  </si>
  <si>
    <t>BRAK</t>
  </si>
  <si>
    <t>Szkoła Podstawowa w Antoniowie</t>
  </si>
  <si>
    <t xml:space="preserve">pompa cieplna </t>
  </si>
  <si>
    <t>2013 - oddanie do użytku segmentu wraz ze stołówka; 2013 - ocieplenie, elewacja, ogrzewanie geotermalne</t>
  </si>
  <si>
    <t>księgowa brutto</t>
  </si>
  <si>
    <t>odtworzeniowa</t>
  </si>
  <si>
    <t>Świetlica Wiejska- Budynek "Szkolny Nowy" Krzyżowa Dolina</t>
  </si>
  <si>
    <t>świetlica, pomieszczenia pod wynajem, świetlica</t>
  </si>
  <si>
    <t>początek XX w. dobudowa nowej części 1971</t>
  </si>
  <si>
    <t>alarm, czujnik dymuhydrant w odległości 200 m</t>
  </si>
  <si>
    <t>w nowej części budynku: 2006 r.- drobne remonty wewnątrz budynku, zwiększenie o 18.166,54 zł,
2013 r.- remont korytarza, sufity podwieszane, malowanie pomieszczeń, zwiększenie o 20.000,00 zł</t>
  </si>
  <si>
    <t>7. Przedszkole Publiczne Nr 3 w Dylakach</t>
  </si>
  <si>
    <t>urzadzenie zabawowe</t>
  </si>
  <si>
    <t>urządzenie drewniane</t>
  </si>
  <si>
    <t>urządzenie do zabaw</t>
  </si>
  <si>
    <t>2013 (modernizacja)</t>
  </si>
  <si>
    <t xml:space="preserve">nawierzchnia  </t>
  </si>
  <si>
    <t>budynki gospodarcze magazynowe</t>
  </si>
  <si>
    <t>budynki gospodarcze, magazynowe -magazyn używanego sprzętu szkolnego</t>
  </si>
  <si>
    <t>1933, dobudowa 1976</t>
  </si>
  <si>
    <t>kraty, gaśnice, dozór pracowniczy 2/3 doby, dozór pracowniczy 2/3 doby</t>
  </si>
  <si>
    <t>cegła, bloczki żwirowe</t>
  </si>
  <si>
    <t xml:space="preserve">budynek szkolny - segment żywieniowy, hala sportowa oraz aula szkolna  (budynek posiada na dachu solary o wartości 303 802,47 zł - zawarte w wartości budynku) </t>
  </si>
  <si>
    <t>dojazd i plac manewrowy</t>
  </si>
  <si>
    <t>budynek szkolny z salą gimnastyczną</t>
  </si>
  <si>
    <t>brama wjazdowa</t>
  </si>
  <si>
    <t>wartość odtworzeniowa sprzętu nabytego w cenie promocyjnej</t>
  </si>
  <si>
    <r>
      <t xml:space="preserve">Wykaz sprzętu elektronicznego </t>
    </r>
    <r>
      <rPr>
        <b/>
        <i/>
        <u val="single"/>
        <sz val="10"/>
        <color indexed="8"/>
        <rFont val="Arial"/>
        <family val="2"/>
      </rPr>
      <t>stacjonarnego</t>
    </r>
    <r>
      <rPr>
        <b/>
        <i/>
        <sz val="10"/>
        <color indexed="8"/>
        <rFont val="Arial"/>
        <family val="2"/>
      </rPr>
      <t xml:space="preserve"> (do 5 lat) - rok 2009 i młodszy</t>
    </r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</si>
  <si>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</si>
  <si>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</si>
  <si>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</si>
  <si>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</si>
  <si>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</si>
  <si>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</si>
  <si>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</si>
  <si>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</si>
  <si>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</si>
  <si>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</si>
  <si>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</si>
  <si>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</si>
  <si>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</si>
  <si>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</si>
  <si>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</si>
  <si>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</si>
  <si>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</si>
  <si>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</si>
  <si>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r>
      <t xml:space="preserve">opis stanu technicznego budynku wg poniższych elementów budynku </t>
    </r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</si>
  <si>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</si>
  <si>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</si>
  <si>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</si>
  <si>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</si>
  <si>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</si>
  <si>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</si>
  <si>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</si>
  <si>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</si>
  <si>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</si>
  <si>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</si>
  <si>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</si>
  <si>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</si>
  <si>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</si>
  <si>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</si>
  <si>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</si>
  <si>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 xml:space="preserve">zabezpieczenia
(znane zabiezpieczenia p-poż i przeciw kradzieżowe)                              </t>
  </si>
  <si>
    <t>kubatura (w m³)***</t>
  </si>
  <si>
    <t>Adres</t>
  </si>
  <si>
    <t>czy jest to budynkek zabytkowy, podlegający nadzorowi konserwatora zabytków?</t>
  </si>
  <si>
    <t>RAZEM:</t>
  </si>
  <si>
    <t>rodzaj wartości             (księgowa brutto / odtworzeniowa)</t>
  </si>
  <si>
    <t xml:space="preserve">nazwa  </t>
  </si>
  <si>
    <t>rok produkcji</t>
  </si>
  <si>
    <t>wartość (początkowa) - księgowa brutto</t>
  </si>
  <si>
    <t>RAZEM</t>
  </si>
  <si>
    <t>Wykaz sprzętu elektronicznego przenośnego (do 5 lat) - rok 2009 i młodszy</t>
  </si>
  <si>
    <t>Wykaz sprzętu elektronicznego stacjonarnego (do 5 lat) - rok 2009 i młodszy</t>
  </si>
  <si>
    <t>Wartość</t>
  </si>
  <si>
    <t>liczba uczniów/wychowanków</t>
  </si>
  <si>
    <t>Zestaw komputerowy</t>
  </si>
  <si>
    <t>Notebook</t>
  </si>
  <si>
    <t>Tablica interaktywna</t>
  </si>
  <si>
    <t>zestaw komputerowy</t>
  </si>
  <si>
    <t>Wykaz monitoringu wizyjnego (do 5 lat) - rok 2009 i młodszy</t>
  </si>
  <si>
    <t>system monitoringu zewnętrznego</t>
  </si>
  <si>
    <t>drukarka Canon</t>
  </si>
  <si>
    <t>telefon Panasonic</t>
  </si>
  <si>
    <t>Tabela nr 1 - Informacje ogólne na temat jednostek organizacyjnych Gminy Ozimek</t>
  </si>
  <si>
    <t>ul. Ks. J. Dzierżona 4b, 46-040 Ozimek</t>
  </si>
  <si>
    <t xml:space="preserve"> ul. Dłuskiego 4, 46-040 Ozimek</t>
  </si>
  <si>
    <t>Ośrodek Integracji i Pomocy Społecznej w Ozimku</t>
  </si>
  <si>
    <t>ul. Ostapa Dłuskiego 15, 46-040 Ozimek</t>
  </si>
  <si>
    <t>ul. Dłuskiego 13, 46-040 Ozimek</t>
  </si>
  <si>
    <t>Przedszkole Publiczne Nr 1 w Ozimku</t>
  </si>
  <si>
    <t>ul. Korczaka 10, 46-040 Ozimek</t>
  </si>
  <si>
    <t>Przedszkole Publiczne Nr 2 w Ozimku</t>
  </si>
  <si>
    <t>ul. Fabryczna 3, 46-043 Dylaki</t>
  </si>
  <si>
    <t>Przedszkole Publiczne Nr 3  w Dylakach</t>
  </si>
  <si>
    <t xml:space="preserve"> ul. XX-lecia 1, 46-040 Ozimek</t>
  </si>
  <si>
    <t>Przedszkole Publiczne Nr 4 w Ozimku</t>
  </si>
  <si>
    <t>ul. Ks. Maksymiliana Senfta 2, 46-040 Ozimek</t>
  </si>
  <si>
    <t>Przedszkole Publiczne Nr 5 w Krasiejowie, Krasiejów</t>
  </si>
  <si>
    <t>ul. Opolska 6, 46-042 Szczedrzyk</t>
  </si>
  <si>
    <t>Przedszkole Publiczne Nr 6 w Szczedrzyku</t>
  </si>
  <si>
    <t>Szkoła Podstawowa Nr 1 w Ozimkuk</t>
  </si>
  <si>
    <t>ul. Częstochowska 26, 46-040 Ozime</t>
  </si>
  <si>
    <t>ul. Daniecka 14, 46-040 Ozimek</t>
  </si>
  <si>
    <t>Szkoła Podstawowa Nr 2 w Ozimku</t>
  </si>
  <si>
    <t>ul. Korczaka 12, 46-040 Ozimek</t>
  </si>
  <si>
    <t xml:space="preserve">Gminny Zespół Szkół w Ozimku </t>
  </si>
  <si>
    <t>ul. Powstańców Śląskich 17, 46-040 Ozimek</t>
  </si>
  <si>
    <t>Szkoła Podstawowa w Antoniowie, Antoniów</t>
  </si>
  <si>
    <t>46-043 Dylaki</t>
  </si>
  <si>
    <t>Grodziec, 46-040 Ozimek</t>
  </si>
  <si>
    <t>ul. Szkolna 5, 46-040 Ozimek</t>
  </si>
  <si>
    <t>ul. M. Brolla 1, 46-042 Szczedrzyk</t>
  </si>
  <si>
    <t xml:space="preserve">Szkoła Podstawowa w Szczedrzyku </t>
  </si>
  <si>
    <t>ul. ks. Jana Dzierżona 4b, 46-040 Ozimek</t>
  </si>
  <si>
    <t>Gminny Zakład Oświaty</t>
  </si>
  <si>
    <t>PKD</t>
  </si>
  <si>
    <t>84.11.Z</t>
  </si>
  <si>
    <t>754-00-22-173</t>
  </si>
  <si>
    <t>000527960</t>
  </si>
  <si>
    <t>-</t>
  </si>
  <si>
    <t>Dodatkowe elementy mające wpływ na ocenę ryzyka</t>
  </si>
  <si>
    <t>Czy w konstrukcji budynków występuje płyta warstwowa?</t>
  </si>
  <si>
    <t>Odległość lokalizacji od najbliższego zbiornika wodnego</t>
  </si>
  <si>
    <t>Czy od 1997 r. wystąpiło w jednostce ryzyko powodzi?</t>
  </si>
  <si>
    <t>Wysokość rocznego budżetu</t>
  </si>
  <si>
    <t>Planowane imprezy w ciągu roku (nie biletowane i nie podlegające ubezpieczeniu obowiązkowemu OC)</t>
  </si>
  <si>
    <t>Cmentarze komunalne, nieczynne składowisko w Dylakach, oczyszczalnia ścieków, place zabaw</t>
  </si>
  <si>
    <t>NIE</t>
  </si>
  <si>
    <t>2 imprezy  (występy, rozrywka) - max. 4000 osób</t>
  </si>
  <si>
    <t>duża</t>
  </si>
  <si>
    <t>1. Urząd Gminy i Miasta w Ozimku</t>
  </si>
  <si>
    <t>Budynek biurowy Urzędu Gminy I Miasta Ozimek</t>
  </si>
  <si>
    <t xml:space="preserve">Siedziba Urzędu </t>
  </si>
  <si>
    <t>TAK</t>
  </si>
  <si>
    <t>Ośrodek Kultury 
(budynek przedszkola - świetlica Dylaki)</t>
  </si>
  <si>
    <t xml:space="preserve">przedszkole i świetlica </t>
  </si>
  <si>
    <t>Remiza OSP Krasiejów</t>
  </si>
  <si>
    <t>remiza/świetlica</t>
  </si>
  <si>
    <t xml:space="preserve">Remiza OSP Antoniów </t>
  </si>
  <si>
    <t>remiza</t>
  </si>
  <si>
    <t>Remiza OSP Szczedrzyk</t>
  </si>
  <si>
    <t xml:space="preserve">Remiza OSP Dylaki </t>
  </si>
  <si>
    <t xml:space="preserve">Remiza OSP Schodnia </t>
  </si>
  <si>
    <t>remiza/ świetlica</t>
  </si>
  <si>
    <t xml:space="preserve">Remiza OSP Biestrzynnik </t>
  </si>
  <si>
    <t>Budynek KUŹNIA Grodziec</t>
  </si>
  <si>
    <t>świetlica</t>
  </si>
  <si>
    <t xml:space="preserve">Świetlica Wiejska Biestrzynnik </t>
  </si>
  <si>
    <t xml:space="preserve">Świetlica Wiejska Chobie </t>
  </si>
  <si>
    <t>Świetlica Wiejska Pustków</t>
  </si>
  <si>
    <t>Świetlica Wiejska Mnichus</t>
  </si>
  <si>
    <t>Świetlica Wiejska Krasiejów</t>
  </si>
  <si>
    <t>Stodoła przy byłej szkole w Krzyżowej Dolinie</t>
  </si>
  <si>
    <t>Dom pogrzebowy</t>
  </si>
  <si>
    <t xml:space="preserve">Budynek Socjalny </t>
  </si>
  <si>
    <t>mieszkania socjalne</t>
  </si>
  <si>
    <t>Szatnia - boisko LZS Szczedrzyk</t>
  </si>
  <si>
    <t>szatnia</t>
  </si>
  <si>
    <t>Pawilon (szatnia, biura) Orlik 2012</t>
  </si>
  <si>
    <t>szatnia, biuro</t>
  </si>
  <si>
    <t>Kasa biletowa duża Orlik 2012</t>
  </si>
  <si>
    <t>kasa biletowa</t>
  </si>
  <si>
    <t>Budynek zaplecza wraz ze sceną</t>
  </si>
  <si>
    <t>rozrywka/ imprezy okolicznościowe/ park</t>
  </si>
  <si>
    <t>Budynek portierni III od Huty</t>
  </si>
  <si>
    <t>portiernia</t>
  </si>
  <si>
    <t xml:space="preserve">Budynek były GZO </t>
  </si>
  <si>
    <t>budynek pod wynajem</t>
  </si>
  <si>
    <t>Pawilon Grodziec</t>
  </si>
  <si>
    <t>biblioteka</t>
  </si>
  <si>
    <t>Budynek Domu Kultury</t>
  </si>
  <si>
    <t>działalność kulturalna</t>
  </si>
  <si>
    <t>Budynek szatni LZS Krasiejów</t>
  </si>
  <si>
    <t>Budynek szatni LZS Grodziec</t>
  </si>
  <si>
    <t>Boks dla zawodników Grodziec</t>
  </si>
  <si>
    <t>boks</t>
  </si>
  <si>
    <t>Ośrodek Koliba
ulepsz. obcy śr..  
(w użyczeniu)</t>
  </si>
  <si>
    <t>działalność rekreacyjne</t>
  </si>
  <si>
    <t>Domek Brda 
ulepsz. obcy śr. 
(w użyczeniu)</t>
  </si>
  <si>
    <t>Smażalnia 
ulepsz. obcy śr. 
(w użyczeniu)</t>
  </si>
  <si>
    <t xml:space="preserve">Most Zabytkowy </t>
  </si>
  <si>
    <t>zabytek</t>
  </si>
  <si>
    <t>Ścieżka Turystyczna - Dinopark Krasiejów</t>
  </si>
  <si>
    <t>rekreacja</t>
  </si>
  <si>
    <t xml:space="preserve">Trap pieszy naziemny - Dinopark Krasiejów </t>
  </si>
  <si>
    <t>Gablota wystawowa - Dinopark Krasiejów</t>
  </si>
  <si>
    <t>atrakcja turystyczna</t>
  </si>
  <si>
    <t>Boisko asfaltowe LZS Szczedrzyk</t>
  </si>
  <si>
    <t>działalność sportowa</t>
  </si>
  <si>
    <t>Ogrodzenie boiska asfaltowego w Szczedrzyku</t>
  </si>
  <si>
    <t>Ogrodzenie boiska głównego w Szczedrzyku</t>
  </si>
  <si>
    <t>Boisko piłkarskie w Ozimku Orlik 2012</t>
  </si>
  <si>
    <t xml:space="preserve">Boisko wielofunkcyjne Ozimek Orlik 2012 + lodowisko </t>
  </si>
  <si>
    <t>Parking przy boisku Orlik 2012</t>
  </si>
  <si>
    <t>parking</t>
  </si>
  <si>
    <t>Oświetlenie boisk Orlik 2012</t>
  </si>
  <si>
    <t>Ogrodzenie boisk Orlik 2012</t>
  </si>
  <si>
    <t>Ogrodzenie boiska Grodziec</t>
  </si>
  <si>
    <t>Widownia boisko Grodziec</t>
  </si>
  <si>
    <t>widownia</t>
  </si>
  <si>
    <t>Przystań kajakowa-przeszkoda Krasiejów</t>
  </si>
  <si>
    <t>Stanica kajakowa w Ozimku</t>
  </si>
  <si>
    <t>Stanica kajakowa w Krasiejowie</t>
  </si>
  <si>
    <t>Ogrodzenie most zabytkowy</t>
  </si>
  <si>
    <t>Ogrodzenie zabytkowe - most zabytkowy</t>
  </si>
  <si>
    <t>Ogrodzenie Szkoły Podstawowej w Dylakach</t>
  </si>
  <si>
    <t>Instalacja nawodnieniowa boisko Grodziec</t>
  </si>
  <si>
    <t>Drenaż- instalacja odwodnieniowa boisko Grodziec</t>
  </si>
  <si>
    <t>Aleja Schinkla w Ozimku</t>
  </si>
  <si>
    <t>Park "Górka Ewangelicka" w Ozimku</t>
  </si>
  <si>
    <t>Parking przed Domem Kultury</t>
  </si>
  <si>
    <t>Boisko wielofunkcyjne Krasiejów</t>
  </si>
  <si>
    <t>Boisko wielofunkcyjne Dylaki</t>
  </si>
  <si>
    <t>Skate Park przy boiskach Orlik</t>
  </si>
  <si>
    <t>Boisko i siłownia przy SP 1</t>
  </si>
  <si>
    <t>Ogrodzenie boiska SP 1</t>
  </si>
  <si>
    <t>Skwerek miejski przy Domu Kultury</t>
  </si>
  <si>
    <t>rekreacja, park</t>
  </si>
  <si>
    <t>Ścieżka rowerowa w Grodźcu</t>
  </si>
  <si>
    <t>Ścieżka edukacyjna w Biestrzynniku</t>
  </si>
  <si>
    <t>lata 50-60 XX w.</t>
  </si>
  <si>
    <t>ok. 1966</t>
  </si>
  <si>
    <t>lata 30. XX w. kapitalny remont 2008</t>
  </si>
  <si>
    <t>lata 30.-40. XX w.- kapitalny remont początek XXI w.</t>
  </si>
  <si>
    <t>okres przedwojenny</t>
  </si>
  <si>
    <t>początek XX w.</t>
  </si>
  <si>
    <t>lata 70. XX w. kapitalny remont 2006</t>
  </si>
  <si>
    <t>lata 70. XX w. kapitalny remont 2009</t>
  </si>
  <si>
    <t>ok. 1970</t>
  </si>
  <si>
    <t>lata 90. XX w.</t>
  </si>
  <si>
    <t>lata 70 XX w. kapitalny remont 2011</t>
  </si>
  <si>
    <t>2013 remont</t>
  </si>
  <si>
    <t>1827, całkowita renowacja lata 2009-2011</t>
  </si>
  <si>
    <t>2009/2011</t>
  </si>
  <si>
    <t>alarm, urządzenia sygnalizujące, gaśnica</t>
  </si>
  <si>
    <t>Ozimek ul. Dzierżona 4b</t>
  </si>
  <si>
    <t>gaśnice</t>
  </si>
  <si>
    <t>Dylaki ul. Fabryczna 6</t>
  </si>
  <si>
    <t>urządzenia alarmowe,  hydrant, gaśnice, alarmy antywłamaniowe, kraty w oknach</t>
  </si>
  <si>
    <t>Krasiejów, ul. 1-go Maja</t>
  </si>
  <si>
    <t>urządzenia alarmowe, gaśnice, alarm przeciwpożarowy, kraty w oknach</t>
  </si>
  <si>
    <t>Antoniów, ul. Powstańców Śl. 54</t>
  </si>
  <si>
    <t>urządzenia alarmowe, gaśnice, hydrant, alarm przeciwwłamaniowy</t>
  </si>
  <si>
    <t>Szczedrzyk, Plac 1 Maja</t>
  </si>
  <si>
    <t>gaśnice, hydrant w odległości ok. 150 m, kraty w oknach, alarm przeciwwłamaniowy</t>
  </si>
  <si>
    <t>Dylaki, ul. Turawska 1</t>
  </si>
  <si>
    <t>gaśnice proszkowe, śniegowe, hydrant podziemny w ok. 200 m, kraty w oknach, alarm przeciwwłamaniowy, zamek przeciwwłamaniowy</t>
  </si>
  <si>
    <t xml:space="preserve">Schodnia, ul. Ks. P. Gołąba </t>
  </si>
  <si>
    <t>hydrant w pobliżu 500 m</t>
  </si>
  <si>
    <t xml:space="preserve">Biestrzynnik, ul. Ozimska </t>
  </si>
  <si>
    <t>hydrant w pobliżu</t>
  </si>
  <si>
    <t xml:space="preserve">Grodziec, ul. Częstochowska </t>
  </si>
  <si>
    <t>żaluzje zewnętrzne w oknach, hydrant w pobliżu 500 m</t>
  </si>
  <si>
    <t>Biestrzynnik, ul. Ozimska 18</t>
  </si>
  <si>
    <t>hydrant, kraty w oknach piwnicy</t>
  </si>
  <si>
    <t>Chobie, ul. Wiejska 41</t>
  </si>
  <si>
    <t>gaśnica, hydrant w odległości 30 m</t>
  </si>
  <si>
    <t>Pustków, ul. Ozimska 11</t>
  </si>
  <si>
    <t>gaśnice proszkowe 6 kg  - 2 szt., hydrant w odległości ok. 150 m, alarm przeciwpożarowy</t>
  </si>
  <si>
    <t>Mnichus, ul. Leśna 8</t>
  </si>
  <si>
    <t>gaśnice, alarm przeciwpożarowy, hydrant w odległości ok. 200 m, kraty w oknach</t>
  </si>
  <si>
    <t>Krasiejów</t>
  </si>
  <si>
    <t>Krzyżowa Dolina, ul. Powstańców Śl. 29</t>
  </si>
  <si>
    <t>hydrant w odległości 200 m</t>
  </si>
  <si>
    <t>Krzyżowa Dolina</t>
  </si>
  <si>
    <t>hydrant</t>
  </si>
  <si>
    <t xml:space="preserve">Nowa Schodnia, 
ul. P. Kuczki </t>
  </si>
  <si>
    <t xml:space="preserve">Ozimek, ul. Dworcowa </t>
  </si>
  <si>
    <t>hydrant w okolicy</t>
  </si>
  <si>
    <t>Szczedrzyk</t>
  </si>
  <si>
    <t>gaśnica śniegowa,
gaśnica proszkowa, hydrant w odległości 50 m</t>
  </si>
  <si>
    <t>Ozimek ul. Częstochowska</t>
  </si>
  <si>
    <t>hydrant w odległości 50 m</t>
  </si>
  <si>
    <t>Ozimek, Park Hutnika /Wyspa Rehdanza/</t>
  </si>
  <si>
    <t>Ozimek</t>
  </si>
  <si>
    <t xml:space="preserve">hydrant </t>
  </si>
  <si>
    <t>Ozimek, ul. Korczaka 12A</t>
  </si>
  <si>
    <t>hydrant, gaśnica, alarm przeciwpożarowy</t>
  </si>
  <si>
    <t>Grodziec, ul. Częstochowska</t>
  </si>
  <si>
    <t>hydranty wewnętrzne- 6 szt., gaśnice proszk. 4 kg- 3 szt., gaśnice śnieg. 5 kg- 5 szt., gaśnice proszk. 6 kg- 4 szt., gaśnice proszk. 2 kg- 1 szt., system alarm. połączony z monitoringiem GENIUS Opole, dozór portiera w godz. Otwarcia; monitoring wizyjny 14</t>
  </si>
  <si>
    <t>Ozimek, ul. Dłuskiego 4</t>
  </si>
  <si>
    <t>hydrant, gaśnica, kraty w oknach</t>
  </si>
  <si>
    <t>hydrant, kraty w oknach, metalowe drzwi</t>
  </si>
  <si>
    <t>Grodziec</t>
  </si>
  <si>
    <t>Biestrzynnik</t>
  </si>
  <si>
    <t>gaśnica</t>
  </si>
  <si>
    <t>Ozimek, ul. Hutnicza</t>
  </si>
  <si>
    <t>hydranty, gaśnice, monitoring, alarm przeciwwłamaniowy</t>
  </si>
  <si>
    <t>hydrant, gaśnica,</t>
  </si>
  <si>
    <t xml:space="preserve">Ozimek, ul. Hutnicza </t>
  </si>
  <si>
    <t>Dylaki, ul. Szkolna</t>
  </si>
  <si>
    <t>hydrant/ zabezpieczenia Dom Kultury</t>
  </si>
  <si>
    <t>hydrant w odległości ok. 200 m</t>
  </si>
  <si>
    <t>Dylaki</t>
  </si>
  <si>
    <t>gaśnica, hydrant w okolicy</t>
  </si>
  <si>
    <t xml:space="preserve">cegła </t>
  </si>
  <si>
    <t>ceglany</t>
  </si>
  <si>
    <t>drewno</t>
  </si>
  <si>
    <t>żelbetowy</t>
  </si>
  <si>
    <t>żelbetowa/ blacha stalowa trapezowa</t>
  </si>
  <si>
    <t>cegła</t>
  </si>
  <si>
    <t>żelbetowa/papa</t>
  </si>
  <si>
    <t>drewniana/dachówka ceramiczna iw części blacha stalowa</t>
  </si>
  <si>
    <t>drewniany</t>
  </si>
  <si>
    <t>stalowa, pokrycie blachą</t>
  </si>
  <si>
    <t xml:space="preserve">dachówka </t>
  </si>
  <si>
    <t>drewniana, pokrycie blachą</t>
  </si>
  <si>
    <t>drewniana, pokrycie dachówką cementową</t>
  </si>
  <si>
    <t>drewniana, pokrycie dachówką ceramiczną</t>
  </si>
  <si>
    <t>drewniana, dachówka ceramiczna</t>
  </si>
  <si>
    <t>cegła, drewno</t>
  </si>
  <si>
    <t xml:space="preserve">drewniana, pokrycie dachówką </t>
  </si>
  <si>
    <t>żelbetowa, papa</t>
  </si>
  <si>
    <t>papa</t>
  </si>
  <si>
    <t>cegła/bloczki</t>
  </si>
  <si>
    <t>bet. żelbeton</t>
  </si>
  <si>
    <t>żelbeton</t>
  </si>
  <si>
    <t>cegła 1,5</t>
  </si>
  <si>
    <t>ogniotrwałe</t>
  </si>
  <si>
    <t>konstr. żeliwna pokryta papa bit.</t>
  </si>
  <si>
    <t>drewniany nad parterem; ceglany nad piwnicą</t>
  </si>
  <si>
    <t>bloczki żwirobetonowe</t>
  </si>
  <si>
    <t>drewniany wypełnieniem płytami gipsowokarton.</t>
  </si>
  <si>
    <t>drewniana, dachówka cementowa</t>
  </si>
  <si>
    <t>konstrukcja stalowa, wypełnienie tworzywa sztuczne</t>
  </si>
  <si>
    <t>n.d.</t>
  </si>
  <si>
    <t xml:space="preserve">żeliwo, drewniany podest </t>
  </si>
  <si>
    <t xml:space="preserve">melafir </t>
  </si>
  <si>
    <t xml:space="preserve">żelbet, stal, drewniany podest </t>
  </si>
  <si>
    <t xml:space="preserve">żelbet stal szkło </t>
  </si>
  <si>
    <t>żelbet</t>
  </si>
  <si>
    <t>Przprowadzone remonty i modernizacje</t>
  </si>
  <si>
    <t>2001 r.-  pokrycie dachu- model clasic z montażem, zwiększenie o 40.106,00 zł;
2007 r.- budowa sieci LAN w ramach umowy e-Urząd, zwiększenie o 72.981,99 zł
2008 r. - drobne remonty wewnętrzne, zwiększenie o 2.318,00 zł</t>
  </si>
  <si>
    <t>2006 r.- drobne remonty wewnętrzne, m.in.. malowanie pomieszczeń, wymiana elementów wykończeniowych, zwiększenie o 25.238,18 zł
2007 r.- termomodernizacja całego budynku, zwiększenie o 677.914,23 zł</t>
  </si>
  <si>
    <t>2006 r.- drobne remonty wewnątrz budynku, zwiększenie o 5.000,00 zł
2008 r.- remont sali, wymiana pokrycia dachowego, komina, zwiększenie o 19.925,70 zł</t>
  </si>
  <si>
    <t>2006 r.- drobne remonty wewnątrz budynku, zwiększenie o 9.698,65 zł
2009 r.- elewacja budynku, system wentylacyjny, naprawa podłogi w sali, zwiększenie o 33.880,90 zł</t>
  </si>
  <si>
    <t>brak</t>
  </si>
  <si>
    <t>2006 r.- drobne remonty wewnątrz budynku, zwiększenie o 16.777,29 zł,
2008 r.- dokończenie budowy świetlicy, termomodernizacja budynku, zwiększenie o 235.808,38 zł,
2013 r.- przebudowa większości sal na sale wielofunkcyjną wraz z zapleczem, zwiększenie o 644.630,84 zł</t>
  </si>
  <si>
    <t>2012 r.- zmiana pokrycia dachowego, zwiększenie o 27.558,15 zł</t>
  </si>
  <si>
    <t>2008 r.- remont generalny budynku, m.in. okrycie dachowe, elewacja, malowanie pomieszczeń, wymiana okien, drzwi, stolarka, wymiana posadzki, podłączenie kanalizacji, zagospodarowanie terenu i zieleni, zwiększenie o 182.753,31 zł</t>
  </si>
  <si>
    <t>2006 r.- montaż instalacji elektrycznej, położenie tynków, posadzki, docieplenie budynku, zwiększenie o 25.131,74 zł</t>
  </si>
  <si>
    <t>2006 r.- drobne remonty wewnątrz budynku, zwiększenie o 5.000,00 zł,
2013 r.- wykonanie instalacji CO, zwiększenie o 20.244,36 zł</t>
  </si>
  <si>
    <t>2006 r.- drobne prace wewnątrz budynku, zwiększenie o 14.277,11 zł,
2009 r.- wymiana pokrycia dachowego, ocynk, zwiększenie o 64.344,58 zł</t>
  </si>
  <si>
    <t>2006 r.- drobne prace wewnątrz budynku, zwiększenie o 7.534,15 zł</t>
  </si>
  <si>
    <t>2013 r.- utworzenie izby historii, adaptacja części pomieszczeń na bibliotekę, wymiana drzwi, posadzki, montaż instalacji elektrycznej oraz elektrycznej instalacji CO, zwiększenie o 320.795,81 zł</t>
  </si>
  <si>
    <t>n. d.</t>
  </si>
  <si>
    <t>2013- całkowity remont obiektu- przebudowa ścian, naprawa dachu, tynki na ścianach wewnątrz budynku, zwiększenie o 49.000,00 zł
2014- dokończenie remontu z 2013 r., zwiększenie o 10.000,00 zł</t>
  </si>
  <si>
    <t>przyjęty od 2003 r.
2005 r.- generalny remont pomieszczeń, elewacja, zwiększenie o 638.710,31 zł
2006 r.- drobne remonty wewnątrz budynku, zwiększenie o 23.041,25 zł</t>
  </si>
  <si>
    <t>2009 r.- docieplenie ścian i stropodachów, wymiana stolarki okiennej, drzwi, montaż instalacji CO, wody i kanalizacji, remont pomieszczeń- ściany oraz sufity, zwiększenie o 627.570,80 zł</t>
  </si>
  <si>
    <t>2009 r.- remont generalny kasy, zwiększenie o 6.631,54 zł</t>
  </si>
  <si>
    <t>2011 r.- kompleksowa przebudowa, m.in. Wymiana stolarki okien i drzwi, elewacja zewnętrzna, osprzęt instalacyjny, przebudowa na świetlice i bibliotekę, zwiększenie o 461.145,18 zł</t>
  </si>
  <si>
    <t>2012 r.- przyjęcie obiektu na stan UGiM Ozimek,
2014 r.- rozpoczęto remont przebudowy budynku Domu Kultury przy ul. Dłuskiego 4 w Ozimku. Celem przebudowy jest dostosowanie obiektu do aktualnie obowiązujących wymogów technicznych i funkcjonalnych, obowiązujących przepisów pomieszczeń higieniczno-sanitarnych, dostosowanie obiektu do potrzeb osób niepełnosprawnych, 
przebudowa pomieszczeń, remont ścian (tynki, okładziny wewnętrzne), sufitów posadzek, nowe zagospodarowanie sali widowiskowej, wymiana stolarki okiennej i drzwiowej, modernizacja instalacji wentylacyjnej, wymiana instalacji elektrycznej, wod.- kan. i częściowo CO, adaptacja pomieszczenia pod Tarasem- przemurowanie, ścian zewnętrznych, wykonanie stropodachu, posadzek, wydzielenie klatek schodowych</t>
  </si>
  <si>
    <t>2009-2011 -gruntowna renowację mostu. Most został rozebrany, odnowiony i ponownie złożony. Konstrukcja mostu wzmocniona została stalowymi linami. Wykonano również nową kładkę dla pieszych oraz oświetlenie, zwiększenie o 3.398.175,23 zł</t>
  </si>
  <si>
    <t>drewniany dach</t>
  </si>
  <si>
    <t>dobra</t>
  </si>
  <si>
    <t>bardzo dobra</t>
  </si>
  <si>
    <t>tak</t>
  </si>
  <si>
    <t>nie</t>
  </si>
  <si>
    <t xml:space="preserve">częściowo </t>
  </si>
  <si>
    <t>2 (parter i w części budynku poddasze użytkowe)</t>
  </si>
  <si>
    <t>parter, poddasze nieużytkowe, częściowo podpiwniczony</t>
  </si>
  <si>
    <t>2 (parter, strych;)</t>
  </si>
  <si>
    <t>3 (dwa piętra + strych)</t>
  </si>
  <si>
    <t>dobry</t>
  </si>
  <si>
    <t>dobre</t>
  </si>
  <si>
    <t>dobra (ogrzewanie elektryczne)</t>
  </si>
  <si>
    <t>zły</t>
  </si>
  <si>
    <t xml:space="preserve">nie </t>
  </si>
  <si>
    <t>okna do wymiany (częściowo wymieniowe w 2011 r.)</t>
  </si>
  <si>
    <t>nie dotyczy</t>
  </si>
  <si>
    <t>dostateczna</t>
  </si>
  <si>
    <t>Sprzęt komputerowy nowy (IV)</t>
  </si>
  <si>
    <t>SERWER DELL T 410 (IV)</t>
  </si>
  <si>
    <t>Zasilacz awaryjne Fideltronic (IV)</t>
  </si>
  <si>
    <t>2009, 2010, 2011, 2012, 2013</t>
  </si>
  <si>
    <t>Sprzęt audiowizualny- lodowisko (VI)</t>
  </si>
  <si>
    <t>Syrena alarmowa (VI)</t>
  </si>
  <si>
    <t>Ekran na statywie (VI)</t>
  </si>
  <si>
    <t>Ekran ścienny (VI)</t>
  </si>
  <si>
    <t>Kserokopiarka (VIII)</t>
  </si>
  <si>
    <t>Rzutnik Epson (VI)</t>
  </si>
  <si>
    <t>Projektor (VI)</t>
  </si>
  <si>
    <t>Projektor Epson Grodziec- Projekt (VI)</t>
  </si>
  <si>
    <t>Zestaw multimedialny Krasiejów- Projekt (VI)</t>
  </si>
  <si>
    <t>Zestaw multimedialny Dylaki-Projekt (VI)</t>
  </si>
  <si>
    <t>Zetaw interaktywny Szczedrzyk-Projekt (VI)</t>
  </si>
  <si>
    <t>Tablica interaktywna projekt (VIII)</t>
  </si>
  <si>
    <t>Urząd Gminy i Miasta w Ozimku</t>
  </si>
  <si>
    <t>Laptop ALU DELL VOSTRO</t>
  </si>
  <si>
    <t xml:space="preserve">Notebook Samsung Projekt </t>
  </si>
  <si>
    <t>Notebook Essensial</t>
  </si>
  <si>
    <t>Laptop Samsung Series</t>
  </si>
  <si>
    <t>plac zabaw, ul. Sikorskiego 2</t>
  </si>
  <si>
    <t>plac zabaw, ul. Sikorskiego 4</t>
  </si>
  <si>
    <t>plac zabaw, ul. Sikorskiego 25</t>
  </si>
  <si>
    <t>plac zabaw, ul. Korczaka</t>
  </si>
  <si>
    <t>plac zabaw, ul. XX -lecia (za bankomatem)</t>
  </si>
  <si>
    <t>plac zabaw, ul. 22 lipca 5</t>
  </si>
  <si>
    <t>plac zabaw, ul. 22 lipca 9</t>
  </si>
  <si>
    <t>plac zabaw, Skwerek Europejski</t>
  </si>
  <si>
    <t>plac zabaw, Jedlice</t>
  </si>
  <si>
    <t>plac zabaw, Schodnia</t>
  </si>
  <si>
    <t>plac zabaw, Dylaki</t>
  </si>
  <si>
    <t>plac zabaw, Grodziec</t>
  </si>
  <si>
    <t>plac zabaw, Szczedrzyk</t>
  </si>
  <si>
    <t>plac zabaw, Krzyżowa Dolina</t>
  </si>
  <si>
    <t>cmentarz komunalny - Nowa Schodnia / ul. Kuczki</t>
  </si>
  <si>
    <t>cmentarz komunalny - Biestrzynnik / Dylaki</t>
  </si>
  <si>
    <t>skate park- SP 1 Ozimek</t>
  </si>
  <si>
    <t>boisko KS Małapanew Ozimek</t>
  </si>
  <si>
    <t>gaśnica proszkowa, gaśnica śniegowa, hydrant</t>
  </si>
  <si>
    <t>boisko KS Krasiejów</t>
  </si>
  <si>
    <t>hydrant, gaśnice, kraty w oknach</t>
  </si>
  <si>
    <t>boisko LZS Grodziec</t>
  </si>
  <si>
    <t>boisko w Krzyżowej Dolinie</t>
  </si>
  <si>
    <t>Dom Kultury w Ozimku</t>
  </si>
  <si>
    <t>2. Dom Kultury w Ozimku</t>
  </si>
  <si>
    <t>90.04.Z</t>
  </si>
  <si>
    <t>532443346</t>
  </si>
  <si>
    <t>nd</t>
  </si>
  <si>
    <t>62 imprezy kulturalno-rozrywkowe (17 000 uczestników)</t>
  </si>
  <si>
    <t>1,5km</t>
  </si>
  <si>
    <t>Filia biblioteczna Krasiejów ul.Spóracka 19</t>
  </si>
  <si>
    <t>gaśnica proszk. 2 kg - 1 szt</t>
  </si>
  <si>
    <t>Filia biblioteczna Grodziec ul.Częstochowska 115a</t>
  </si>
  <si>
    <t>Filia biblioteczna Szczedrzyk ul.Klasztorna 1</t>
  </si>
  <si>
    <t>Filia biblioteczna Krzyżowa Dolina ul.Powstańców Śląskich 29</t>
  </si>
  <si>
    <t>Filia biblioteczna Dylaki ul.Fabryczna 4</t>
  </si>
  <si>
    <t>gaśnica proszk. 6 kg - 1 szt</t>
  </si>
  <si>
    <t>Studio Nagrań Ozimek ul.Dłuskiego 15</t>
  </si>
  <si>
    <t>zestaw nagłośnieniowy</t>
  </si>
  <si>
    <t>JBL EON 15G2 kolumny</t>
  </si>
  <si>
    <t>Tascam FW</t>
  </si>
  <si>
    <t>Alesis Mi Active</t>
  </si>
  <si>
    <t>telewizor Visio Grundig 42-7851T</t>
  </si>
  <si>
    <t>zestaw komputerowy E7300 LCD 19</t>
  </si>
  <si>
    <t>monitor Eizo S 1932SHB</t>
  </si>
  <si>
    <t>komputer Bravo PC</t>
  </si>
  <si>
    <t>zestaw komputerowy E5300</t>
  </si>
  <si>
    <t>klawiatura sterująca</t>
  </si>
  <si>
    <t>BOXAMS150E kolumna głośnikowa</t>
  </si>
  <si>
    <t>JBLPRX635 kolumny głośnikowe</t>
  </si>
  <si>
    <t>zestaw komputerowy E3500</t>
  </si>
  <si>
    <t>drukarka laserowa HP LaserJet P1566</t>
  </si>
  <si>
    <t>HDD WD Paszport 1 TB2,5"</t>
  </si>
  <si>
    <t>odtwarzacz CD 292 USB</t>
  </si>
  <si>
    <t>reflektory PAR64 8szt.</t>
  </si>
  <si>
    <t>sterownik do reflektorów</t>
  </si>
  <si>
    <t>wyposażenie studia nagrań</t>
  </si>
  <si>
    <t>telefon</t>
  </si>
  <si>
    <t>Golden Age Projekt PRE</t>
  </si>
  <si>
    <t>Shure KSM32 mikrof.pojemn</t>
  </si>
  <si>
    <t>Focesritte Saffire PRO 401/0</t>
  </si>
  <si>
    <t>radio eltra</t>
  </si>
  <si>
    <t>Ups do podtrzymywania napięcia</t>
  </si>
  <si>
    <t>Panasonic telefon bezprzewodowy</t>
  </si>
  <si>
    <t>tele-fax Panasonic</t>
  </si>
  <si>
    <t>klimatyzator</t>
  </si>
  <si>
    <t>aparat fotograficzny Nikon D60+ob.. 18-55 II</t>
  </si>
  <si>
    <t>projektor EPSON EB-X6</t>
  </si>
  <si>
    <t>notebook 15,4 Asus</t>
  </si>
  <si>
    <t>mikrofony Shure SLX24/BETA58</t>
  </si>
  <si>
    <t>dysk twardy zewnętrzny</t>
  </si>
  <si>
    <t>RM CFD-RS60CP Sony</t>
  </si>
  <si>
    <t>skrzynia transportowa 6U Rack topmauting</t>
  </si>
  <si>
    <t>mikser MPX808 IMG Stage Line</t>
  </si>
  <si>
    <t>notebook HP P6000 3 GB 16,5 HD W7H</t>
  </si>
  <si>
    <t>Nokia E52</t>
  </si>
  <si>
    <t>dysk i czytnik kart</t>
  </si>
  <si>
    <t>radio CD/USB/BLUETOOTH SCD2000BT LENC</t>
  </si>
  <si>
    <t>monitorning wizyjny</t>
  </si>
  <si>
    <t>monitoring wizyjny rozszerzenie</t>
  </si>
  <si>
    <t xml:space="preserve"> w tym:                            zbiory bibioteczne</t>
  </si>
  <si>
    <t>Tabela nr 4 - Wykaz środków trwałych i wyposażenia w Gminie Ozimek</t>
  </si>
  <si>
    <t>991-02-92-257</t>
  </si>
  <si>
    <t>532443352</t>
  </si>
  <si>
    <t>88.99.Z</t>
  </si>
  <si>
    <t>3. Ośrodek Integracji i Pomocy Społecznej w Ozimku</t>
  </si>
  <si>
    <t>Ośrodek Integracji i Pomocy Społecznej Ozimek,  Dzierżona 4b</t>
  </si>
  <si>
    <t>alarm - pok. Nr 2,alarm, kraty na oknach - pok. 14</t>
  </si>
  <si>
    <t>Ośrodek Profilaktyki Ozimek, ul Korczaka 12 (budynek Gminnego Zespołu Szkół w Ozimku)</t>
  </si>
  <si>
    <t>Żłobek Samorządowy w Ozimku</t>
  </si>
  <si>
    <t>88.91.Z</t>
  </si>
  <si>
    <t>991-04-94-162</t>
  </si>
  <si>
    <t>161436652</t>
  </si>
  <si>
    <t>plac zabaw</t>
  </si>
  <si>
    <t>1 impreza charytatywna (100 osób)</t>
  </si>
  <si>
    <t>500m</t>
  </si>
  <si>
    <t>4. Żłobek Samorządowy w Ozimku</t>
  </si>
  <si>
    <t>żłobek</t>
  </si>
  <si>
    <t>budynek żłobka</t>
  </si>
  <si>
    <t>Ogrodzenie ośrodka profilaktyki</t>
  </si>
  <si>
    <t>Chodnik z kostki brukowej</t>
  </si>
  <si>
    <t>hydranty, gaśnice- 5, alarm</t>
  </si>
  <si>
    <t>Ozimek ul Ostapa Dłuskiego 15</t>
  </si>
  <si>
    <t>cegłlla</t>
  </si>
  <si>
    <t>prefabrykowana plyta typu żereń</t>
  </si>
  <si>
    <t>płyta betonowa DKZ</t>
  </si>
  <si>
    <t>plta betonowa DKZ</t>
  </si>
  <si>
    <t>tak(towarowa)</t>
  </si>
  <si>
    <t>Telefon stacjonarny Fax Panasonik</t>
  </si>
  <si>
    <t>Telefon stacjonarny TX- TG 2512</t>
  </si>
  <si>
    <t>Monitor LG LCD 19+ pamięć</t>
  </si>
  <si>
    <t>Toshiba Satellite C 855</t>
  </si>
  <si>
    <t xml:space="preserve"> Żłobek Samorządowy w Ozimku</t>
  </si>
  <si>
    <t>Kserokopiarka Kyocera Task Alfa 300</t>
  </si>
  <si>
    <t>Komputer IntelC2D -zestaw komputerowy</t>
  </si>
  <si>
    <t>Drukarka HP Pro P 1102</t>
  </si>
  <si>
    <t>Drukarka Hp LaserJet P 1102</t>
  </si>
  <si>
    <t xml:space="preserve">Monitor LG LCD </t>
  </si>
  <si>
    <t>Komputer PC E 5500</t>
  </si>
  <si>
    <t>Komputer GRANT (4 szt.)</t>
  </si>
  <si>
    <t>Drukarka HP LJ P 1102</t>
  </si>
  <si>
    <t>Monitor Acer (2szt.)</t>
  </si>
  <si>
    <t>Monitor 1765 Gateway</t>
  </si>
  <si>
    <t>Drukarka HP LJ P 1005</t>
  </si>
  <si>
    <t>Telefaks Panasonic KX-FL613</t>
  </si>
  <si>
    <t>Kserokopiarka  Kyocera TaskAlfa 300 Ci</t>
  </si>
  <si>
    <t>ADAX Office Server i32</t>
  </si>
  <si>
    <t>Drukarka HP Laser Jet p1102</t>
  </si>
  <si>
    <t>Monitor Benq 21,5'' GW2250M LED WIDE DVI Black +kabel (2 szt.)</t>
  </si>
  <si>
    <t>Zestaw Komputerowy -2szt WORK i3-3220/gb/HD500/DVDRWX22/510W</t>
  </si>
  <si>
    <t>UPS APC Back ES GREEN 700V A230V</t>
  </si>
  <si>
    <t>Monitor S22C300B Samsung</t>
  </si>
  <si>
    <t>Alkomat DA 8100</t>
  </si>
  <si>
    <t>Notebook Lenovo Ideapad B 570</t>
  </si>
  <si>
    <t>Netbook TOSHIBA Satellite C855-10M</t>
  </si>
  <si>
    <t>telefon komórkowy GALAXY S5830 ACE BLACK SAMSUNG</t>
  </si>
  <si>
    <t xml:space="preserve">aparat cyfrowy DMC-FS28 Panasonic </t>
  </si>
  <si>
    <t>konsola XBOX 360 250 GB</t>
  </si>
  <si>
    <t>Netbook Samsung 550P5C-S04PL 15.6'' i5-3210M 8GB 1TB GT650M-2048MB W8</t>
  </si>
  <si>
    <t>telefon kmórkowy Samsung i8190 Galaxy S III Mini</t>
  </si>
  <si>
    <t>Wieża CMT-EH Sony</t>
  </si>
  <si>
    <t>85.10.Z</t>
  </si>
  <si>
    <t>991-01-65-487</t>
  </si>
  <si>
    <t>530580100</t>
  </si>
  <si>
    <t>plac zabaw, szatania, stołówka</t>
  </si>
  <si>
    <t>5. Przedszkole Publiczne Nr 1 w Ozimku</t>
  </si>
  <si>
    <t>BUDYNEK PRZEDSZKOLNY</t>
  </si>
  <si>
    <t>DREWNIANE URZADZENIA OGRODOWE</t>
  </si>
  <si>
    <t>ul. Ostapa Dłuskiego 13, 46-040 Ozimek</t>
  </si>
  <si>
    <t>hydranty, gasnice - 4, alarm</t>
  </si>
  <si>
    <t>płyta, papa</t>
  </si>
  <si>
    <t>dobra/dostateczna</t>
  </si>
  <si>
    <t>okienna - dobra                   drzwiowa - dostatecza</t>
  </si>
  <si>
    <t>częsciowo</t>
  </si>
  <si>
    <t>Zestaw muzyczny</t>
  </si>
  <si>
    <t>Piec konwekcyjny</t>
  </si>
  <si>
    <t>991-01-65-470</t>
  </si>
  <si>
    <t>6.  Przedszkole Publiczne Nr 2 w Ozimku</t>
  </si>
  <si>
    <t xml:space="preserve">Przedszkole Publiczne nr 2 </t>
  </si>
  <si>
    <t>Przedszkole</t>
  </si>
  <si>
    <t>Korczaka 10 46-040 Ozimek</t>
  </si>
  <si>
    <t>gasnice-5 sztuk,alarm</t>
  </si>
  <si>
    <t>z cegły</t>
  </si>
  <si>
    <t>żelbetonowy</t>
  </si>
  <si>
    <t>kryty papą</t>
  </si>
  <si>
    <t>1km</t>
  </si>
  <si>
    <t>dostateczny</t>
  </si>
  <si>
    <t>1354m2</t>
  </si>
  <si>
    <t>1053m2</t>
  </si>
  <si>
    <t>6280m2</t>
  </si>
  <si>
    <t>991-01-65-464</t>
  </si>
  <si>
    <t>530580168</t>
  </si>
  <si>
    <t>7. Przedszkole Publiczne Nr 3  w Dylakach</t>
  </si>
  <si>
    <t>46-043 Dylaki ul. Fabryczna 6</t>
  </si>
  <si>
    <t>Kserokopiarka Nashautec</t>
  </si>
  <si>
    <t>Laptop</t>
  </si>
  <si>
    <t>700m</t>
  </si>
  <si>
    <t>991-01-65-458</t>
  </si>
  <si>
    <t>530580122</t>
  </si>
  <si>
    <t>bd</t>
  </si>
  <si>
    <t>8. Przedszkole Publiczne Nr 4 w Ozimku</t>
  </si>
  <si>
    <t>przedszkole</t>
  </si>
  <si>
    <t>gaśnice, alarm</t>
  </si>
  <si>
    <t>ul. XX lecia 1 46-040 Ozimek</t>
  </si>
  <si>
    <t>cegła pełna na zaprawie cementowo-wapiennej</t>
  </si>
  <si>
    <t>beton</t>
  </si>
  <si>
    <t>betonowy kryty papą</t>
  </si>
  <si>
    <t>betonowy kryty papą stan dobry</t>
  </si>
  <si>
    <t>instalacja elektryczna wymieniona na nową w latach 2011-2013 - stan dobry</t>
  </si>
  <si>
    <t>sieć wodno-kanalizacyjna częściowo wymieniona na nową - stan dobry oprócz pionów i kuchni - stan dostatewczny, centralne ogrzewanie wymienione na nowe - stan dobry</t>
  </si>
  <si>
    <t>okna plastkowe nowe - stan dobry, drzwi zewnętrzne i wewnętrzne nowe - stan dobry</t>
  </si>
  <si>
    <t>stan dobry</t>
  </si>
  <si>
    <t>Zestaw PC C2D/2GB/160GB/DVD/LCD18.5"</t>
  </si>
  <si>
    <t>Router ADSL WIFI TP-LINK</t>
  </si>
  <si>
    <t>Magnetofon GRUNDIG RRCD3700</t>
  </si>
  <si>
    <t>Magnetofon SONY CFD-507</t>
  </si>
  <si>
    <t>991-01-65-429</t>
  </si>
  <si>
    <t>530580139</t>
  </si>
  <si>
    <t>9. Przedszkole Publiczne Nr 5 w Krasiejowie, Krasiejów</t>
  </si>
  <si>
    <t>PP5</t>
  </si>
  <si>
    <t>budynek przedszkolny</t>
  </si>
  <si>
    <t>alarm,kraty,wszystkie bramy zamykane po godz.pracy placówki,gaśnice,hydrant</t>
  </si>
  <si>
    <t>Krasiejów,ul.Senfta 2</t>
  </si>
  <si>
    <t>termomodernizacja kompleks.-2008r.</t>
  </si>
  <si>
    <t>40-50m</t>
  </si>
  <si>
    <t>Laptop Dell  Inspiron</t>
  </si>
  <si>
    <t>drukarka wielofunkc.-brother LC 985</t>
  </si>
  <si>
    <t>laminarka</t>
  </si>
  <si>
    <t>TV32LD</t>
  </si>
  <si>
    <t>nagłośnienie</t>
  </si>
  <si>
    <t>urządzenia ogrodowe-drewniane</t>
  </si>
  <si>
    <t>lata 50-te XXw.</t>
  </si>
  <si>
    <t>1989r.</t>
  </si>
  <si>
    <t>fundamenty z kamienia,ściany-cegła ceramiczna</t>
  </si>
  <si>
    <t>drewniane</t>
  </si>
  <si>
    <t>dach dwuspadowy,konstr.drewniana płatniowo-krokwiowa,kryty dachówką ceramiczną</t>
  </si>
  <si>
    <t>fundamenty żelbetowe,ściany-cegła ceramiczna i kratówka</t>
  </si>
  <si>
    <t>płyty kanałowe z częściowymi wylewkami monolitowymi,naroża z belek</t>
  </si>
  <si>
    <t>stropodachwentylowany,konstrukcja drewniana z pełnym deskowaniem,kryty papą termozgrzewalną</t>
  </si>
  <si>
    <t>991-01-65-412</t>
  </si>
  <si>
    <t>530580151</t>
  </si>
  <si>
    <t>400m</t>
  </si>
  <si>
    <t>10. Przedszkole Publiczne Nr 6 w Szczedrzyku</t>
  </si>
  <si>
    <t>drewniane urządzenie ogrodowe</t>
  </si>
  <si>
    <t>1907, przebudowa 1974</t>
  </si>
  <si>
    <t>Gaśnice – 3</t>
  </si>
  <si>
    <t>46-042 Szczedrzyk ul. Opolska 1</t>
  </si>
  <si>
    <t>trzcina</t>
  </si>
  <si>
    <t>drewno, dachówka</t>
  </si>
  <si>
    <t xml:space="preserve">remont dachu- wymiana dachówki, budynek ocieplony, elewacja pomalowana, okna wymienione, wymiana instalacji zimnej wody- poziomej, remont instalacji ciepłej wody-poziomej plus cyrkulacji – kuchnia, wymiana instalacji elektrycznej elektrycznej: kuchnia, toaleta dla personelu, wymiana instalacji c.o. , wykonanie podłogi w pokoju na strychu,wykonanie instalacji na strychu, wymiana instalacji elektrycznej w salach, korytarzu oraz wymiana części rozdzielczej , montaż płotków śniegowych oraz ław kominowych, pomalowanie pomieszczeń przedszkolnych, wymiana muszli w wc dzieci </t>
  </si>
  <si>
    <t>w całości wymieniona</t>
  </si>
  <si>
    <t>okna wymienione</t>
  </si>
  <si>
    <t>nie ma</t>
  </si>
  <si>
    <t>częściowo</t>
  </si>
  <si>
    <t>Radio CD</t>
  </si>
  <si>
    <t>Drukarka Samsung ML – 2165/SEE</t>
  </si>
  <si>
    <t>85.20.Z</t>
  </si>
  <si>
    <t>991-01-65-435</t>
  </si>
  <si>
    <t>001182552</t>
  </si>
  <si>
    <t>szatnia, stołówka, inne</t>
  </si>
  <si>
    <t>2 imprezy sportowe (300-400 osób)</t>
  </si>
  <si>
    <t>Szkoła Podstawowa Nr 1 w Ozimku</t>
  </si>
  <si>
    <t>11. Szkoła Podstawowa Nr 1 w Ozimku</t>
  </si>
  <si>
    <t>szkolny</t>
  </si>
  <si>
    <t>skład magazynu</t>
  </si>
  <si>
    <t>nawierzchnia z kostki brukowej</t>
  </si>
  <si>
    <t>ogrodzenie</t>
  </si>
  <si>
    <t>ogrodzenie z cegły klinkierowej</t>
  </si>
  <si>
    <t>ogrodzenie od ul.Słowackiego</t>
  </si>
  <si>
    <t>kort tenisowy</t>
  </si>
  <si>
    <t>hydrant,gaśnice-9,alarm, kraty w drzwiach-pracownia multimedalna, monitoring</t>
  </si>
  <si>
    <t>46-040 Ozimek ul. Częstochowska 26</t>
  </si>
  <si>
    <t>stal i beton</t>
  </si>
  <si>
    <t xml:space="preserve">Wymiana okładziny w 2 salach lekcyjnych, 26.02.2014r., koszt: 19700 zł; sala gimnastyczna-wymiana oświetlenia, data: 12.04.2013r., koszt: 14915,09 ; remont schodów zewnętrznych przy wejściu bocznym i głównym, data: 17.05.2013r. i 24.06.2013r., Koszt: 2706 zł i 12800 zł.; remont dachu, data: 02.10.2013r., koszt: 1592,11 zł </t>
  </si>
  <si>
    <t>bardzo dobry</t>
  </si>
  <si>
    <t>Drukarka OKI B411</t>
  </si>
  <si>
    <t>Komputer PC TC A10 Edge 62z i 3-2130/4GB/500 GB i DDR3 4 GB</t>
  </si>
  <si>
    <t>Wzmacniacz RH Sound YD 12</t>
  </si>
  <si>
    <t>Miniwieża Philips MCM 1150 (x2)</t>
  </si>
  <si>
    <t>Radioodtwarzacz RMAZIOZP/12 Philips</t>
  </si>
  <si>
    <t>Telewizor PHILIPS LED + uchwyt</t>
  </si>
  <si>
    <t>Niszczarka dokumentów</t>
  </si>
  <si>
    <t>Telewizor LG Plazma</t>
  </si>
  <si>
    <t>Komputer z monitorem ( 5x732zł)</t>
  </si>
  <si>
    <t>Zestaw mocro z DVD OVERMAX</t>
  </si>
  <si>
    <t>Zestaw micro HI-FI SHARP</t>
  </si>
  <si>
    <t>Stacjonarny zestaw komputerowy</t>
  </si>
  <si>
    <t xml:space="preserve">DVD </t>
  </si>
  <si>
    <t>Telewizor TV LG+uchwyt</t>
  </si>
  <si>
    <t>TV 37LD 465 LG+uchwyt</t>
  </si>
  <si>
    <t>Kserokopiarka Ricoh</t>
  </si>
  <si>
    <t>Zestaw nagłaśniający</t>
  </si>
  <si>
    <t>HP LASERJET Drukarka laserowa</t>
  </si>
  <si>
    <t>Notebook ASUS</t>
  </si>
  <si>
    <t>Radio z CD RM RD-EZ16EV JVC</t>
  </si>
  <si>
    <t>Laptop Lap01as</t>
  </si>
  <si>
    <t>Kamera HDR_CX190 SONY z kartą ultra SDXC64GB</t>
  </si>
  <si>
    <t>Teleskop Sky Watcher Synta</t>
  </si>
  <si>
    <t>Projektor multimedialny + uchwyt</t>
  </si>
  <si>
    <t>Tablica multimedialna WIT</t>
  </si>
  <si>
    <t>Konsola Microsoft X-BOX 360</t>
  </si>
  <si>
    <t>Tablica multimedialna</t>
  </si>
  <si>
    <t>Projektor</t>
  </si>
  <si>
    <t>Projektor multimedialny HITACHI</t>
  </si>
  <si>
    <t>991-01-65-406</t>
  </si>
  <si>
    <t>80.10.B</t>
  </si>
  <si>
    <t>001182440</t>
  </si>
  <si>
    <t>300m</t>
  </si>
  <si>
    <t>12. Szkoła Podstawowa Nr 2 w Ozimku</t>
  </si>
  <si>
    <t>budynek szkolny</t>
  </si>
  <si>
    <t>1933/1968</t>
  </si>
  <si>
    <t>p-poż - gaśnice, hydranty, przeciwkradzieżowe - kraty, alarmy, dozór pracowniczy 2/3 doby</t>
  </si>
  <si>
    <t>Ozimek, ul. Daniecka 14</t>
  </si>
  <si>
    <t>cegła/bloczki gazobetonowe</t>
  </si>
  <si>
    <t>drewniane - dachówka ceramiczna/żelbet-papa bitumiczna</t>
  </si>
  <si>
    <t>drewniana-dachówka ceramiczna</t>
  </si>
  <si>
    <t>bdb</t>
  </si>
  <si>
    <t>db</t>
  </si>
  <si>
    <t>bdb/db</t>
  </si>
  <si>
    <t>dwie/jedna</t>
  </si>
  <si>
    <t>jedna</t>
  </si>
  <si>
    <t>Router TP- Link</t>
  </si>
  <si>
    <t>Monitor 19"/WA/DELL/1908</t>
  </si>
  <si>
    <t>DVD Samsung D-360</t>
  </si>
  <si>
    <t>Konwerter Quad Skysat</t>
  </si>
  <si>
    <t>Drukarka Epson</t>
  </si>
  <si>
    <t>Antena ASR-860</t>
  </si>
  <si>
    <t>Yuner URZ0083 Cabletech</t>
  </si>
  <si>
    <t>DVD Manta</t>
  </si>
  <si>
    <t>Telewizor LG</t>
  </si>
  <si>
    <t>Router OVISLINK Air Live WL-5460 AP</t>
  </si>
  <si>
    <t xml:space="preserve">Kserokopiarka KYOCERA KM-3035 </t>
  </si>
  <si>
    <t>RM+CD HYUNDAY</t>
  </si>
  <si>
    <t>Drukarka Canon 2435 B</t>
  </si>
  <si>
    <t xml:space="preserve">Laptop Lenovo </t>
  </si>
  <si>
    <t>Radiomagnetofon JVC (x2)</t>
  </si>
  <si>
    <t>991-04-00-095</t>
  </si>
  <si>
    <t>991-02-92-263</t>
  </si>
  <si>
    <t>85.60.Z</t>
  </si>
  <si>
    <t>160148218</t>
  </si>
  <si>
    <t xml:space="preserve">13. Gminny Zespół Szkół w Ozimku </t>
  </si>
  <si>
    <t xml:space="preserve"> monitoring,zabazpieczenie p-poż.</t>
  </si>
  <si>
    <t>46 040 Ozimek, ul. Korczaka12</t>
  </si>
  <si>
    <t>żelbetowe</t>
  </si>
  <si>
    <t>komputr, monitor</t>
  </si>
  <si>
    <t>kserokopiarka</t>
  </si>
  <si>
    <t>drukarka OKI</t>
  </si>
  <si>
    <t xml:space="preserve">tablica interaktywna </t>
  </si>
  <si>
    <t>aparat cyfrowy</t>
  </si>
  <si>
    <t xml:space="preserve">Laptop DELL </t>
  </si>
  <si>
    <t>Laptop Acer</t>
  </si>
  <si>
    <t>Projektor BENQ</t>
  </si>
  <si>
    <t>Projektor krótkiej projekcji</t>
  </si>
  <si>
    <t>991-01-65-441</t>
  </si>
  <si>
    <t>001182492</t>
  </si>
  <si>
    <t>plac zabaw, szatnia</t>
  </si>
  <si>
    <t>650m</t>
  </si>
  <si>
    <t>14. Szkoła Podstawowa w Antoniowie</t>
  </si>
  <si>
    <t>plac szkolny</t>
  </si>
  <si>
    <t>1991-2000</t>
  </si>
  <si>
    <t>gaśnice, hydranty, alarm antywłamaniowy - na policję, kraty w drzwiach - pracownia komputerowa</t>
  </si>
  <si>
    <t>Antoniów, ul. Powstańców Śl. 17, 46-040 Ozimek</t>
  </si>
  <si>
    <t>cegła, bloczki żwirowo-betonowe</t>
  </si>
  <si>
    <t>płyty żel-betonowe typu żerań</t>
  </si>
  <si>
    <t>dach częściowo pokryty papą oraz dachówka na drewnianej więźbie dachowej</t>
  </si>
  <si>
    <t>Urządzenie wielofunkcyjne HP</t>
  </si>
  <si>
    <t>Ruter-TD-W 8950</t>
  </si>
  <si>
    <t>Mikroskop szkolny DUO-LED</t>
  </si>
  <si>
    <t>Radioodtwarzacz CD LENCO</t>
  </si>
  <si>
    <t>Radio GRUNDIG (2x229,00)</t>
  </si>
  <si>
    <t>Kserokopiarka CANON IR2318</t>
  </si>
  <si>
    <t>Mikroskop biologiczny EDUKO</t>
  </si>
  <si>
    <t>DVD LG DP432H</t>
  </si>
  <si>
    <t>Telefon PANASONIC</t>
  </si>
  <si>
    <t>APARAT FOTOGRAFICZNY fuji</t>
  </si>
  <si>
    <t>Komputer LENOVO G570</t>
  </si>
  <si>
    <t>Tablica interaktywna na statywie QWB200EM-DP</t>
  </si>
  <si>
    <t>991-01-65-381</t>
  </si>
  <si>
    <t>001182500</t>
  </si>
  <si>
    <t>100m</t>
  </si>
  <si>
    <t>Szkoła Podstawowa w Dylakach</t>
  </si>
  <si>
    <t>15. Szkoła Podstawowa w Dylakach</t>
  </si>
  <si>
    <t>budynek szkoły</t>
  </si>
  <si>
    <t>2 hydranty, 4 gaśnice, urządzenie alarmowe</t>
  </si>
  <si>
    <t>ul. Szkolna 5 ; 46-043 Dylaki</t>
  </si>
  <si>
    <t>beton, papa</t>
  </si>
  <si>
    <t xml:space="preserve">nie dotyczy </t>
  </si>
  <si>
    <t xml:space="preserve">mysz "Mediatech" </t>
  </si>
  <si>
    <t>klawiatura "Modecom"</t>
  </si>
  <si>
    <t>mysz optyczna</t>
  </si>
  <si>
    <t>niszczarka "Fellowes"</t>
  </si>
  <si>
    <t>urządzenie wielofunkcyjne</t>
  </si>
  <si>
    <t>radiomagnetofon "Sony"</t>
  </si>
  <si>
    <t xml:space="preserve"> tablica multimedialna "Multi 03"</t>
  </si>
  <si>
    <t>zasilacz UPS</t>
  </si>
  <si>
    <t>EDIMAX zestaw do WI-FI</t>
  </si>
  <si>
    <t>TP LINK - do WI-FI</t>
  </si>
  <si>
    <t>modem "Sagem"</t>
  </si>
  <si>
    <t>laptop "Dell"</t>
  </si>
  <si>
    <t>991-01-65-352</t>
  </si>
  <si>
    <t>001182546</t>
  </si>
  <si>
    <t>Szkoła Podstawowa w Grodźcu</t>
  </si>
  <si>
    <t>16. Szkoła Podstawowa w Grodźcu</t>
  </si>
  <si>
    <t>scena widowiskowa</t>
  </si>
  <si>
    <t>boisko do koszykówki</t>
  </si>
  <si>
    <t>ogrodzenie boiska sportowego</t>
  </si>
  <si>
    <t xml:space="preserve">                                                        </t>
  </si>
  <si>
    <t>alarm, gaśnice,  pracownia infor. - kraty na drzwiach, kancelaria i pokój n-lski- kraty w oknach</t>
  </si>
  <si>
    <t>GRODZIEC,UL. TARTACZNA 1</t>
  </si>
  <si>
    <t>drewniana i dachówka</t>
  </si>
  <si>
    <t>drewniany, blacha falista</t>
  </si>
  <si>
    <t>kostka brukowa</t>
  </si>
  <si>
    <t>siatka zgrzewana z drutu, słupki metalowe</t>
  </si>
  <si>
    <t>2012 - remont chodnika przy szkole; 2012 -prace dekarskie, wymiana rur hudraulicznych na parterze, remont posadzki w pokoju nauczycielskim; 2013 rok - remont sali nr 8, 20 i 22</t>
  </si>
  <si>
    <t>zła/dobra</t>
  </si>
  <si>
    <t>2 z częściowo użytkowym poddaszem</t>
  </si>
  <si>
    <t>436mb</t>
  </si>
  <si>
    <t>Jednostka centralna DELLV260MT I3-2120 4GB 500GB 5YNBD</t>
  </si>
  <si>
    <t>Zestaw komputerowy 7 kpl.</t>
  </si>
  <si>
    <t>Telefon panasonic</t>
  </si>
  <si>
    <t>Aparat cyfrowy</t>
  </si>
  <si>
    <t>991-01-65-398</t>
  </si>
  <si>
    <t>001182530</t>
  </si>
  <si>
    <t>Szkoła Podstawowa w Krasiejowie</t>
  </si>
  <si>
    <t>17. Szkoła Podstawowa w Krasiejowie</t>
  </si>
  <si>
    <t>SP KRASIEJÓW</t>
  </si>
  <si>
    <t>SZKOLNE</t>
  </si>
  <si>
    <t>HYDRANT, GAŚNICE ,ALARM MONITOROWANY( SYGNAŁ ALARMOWY DO AGENCJI OCHRONY)</t>
  </si>
  <si>
    <t>KRASIEJÓW SZKOLNA 5</t>
  </si>
  <si>
    <t>CEGŁA</t>
  </si>
  <si>
    <t>ŻELBETON</t>
  </si>
  <si>
    <t>ŻELBETON , PAPA</t>
  </si>
  <si>
    <t>TERMOMODERNIZACJA - 2007, REMONT PODZIEMIA, REMONT KORYTARZY,KLAS - 2012, LEKCYJNYCH,-2013, REMONT GABINETU PROFILAKTYKI, POKOJU SOCJALNEGO, GABINETU DYREKTORA, SEKRETARIATU , POKOJU NAUCZYCIELSKIEGO, SZATNI SZKOLNEJ, POMIESZCZENIA KONSERWATORA I MAGAZYNKU SPORTOWEGO</t>
  </si>
  <si>
    <t>DOBRY</t>
  </si>
  <si>
    <t>DOBRA</t>
  </si>
  <si>
    <t>NIE DOTYCZY</t>
  </si>
  <si>
    <t xml:space="preserve">Szkoła Podstawowa w Krasiejowie </t>
  </si>
  <si>
    <t>991-01-65-369</t>
  </si>
  <si>
    <t>001182523</t>
  </si>
  <si>
    <t xml:space="preserve">18. Szkoła Podstawowa w Szczedrzyku </t>
  </si>
  <si>
    <t>budynek gospodarczy</t>
  </si>
  <si>
    <t>gospodarczy</t>
  </si>
  <si>
    <t>hydranty - , gaśnice18, kraty  sekretariat i gabinet dyrektora  w oknach i drzwiach wejściowych, kraty w drzwiach wejściowych do pracowni komputerowej, alarm, zamki gerda w drzwiach</t>
  </si>
  <si>
    <t>46-042 Szczedrzyk ul. Ks. Maksymiliana Brolla 1</t>
  </si>
  <si>
    <t>żelbeton, papa</t>
  </si>
  <si>
    <t>1.189,0 m2</t>
  </si>
  <si>
    <t>2.233,4 m2</t>
  </si>
  <si>
    <t>10.077 m3</t>
  </si>
  <si>
    <t>36 m2</t>
  </si>
  <si>
    <t>108 m3</t>
  </si>
  <si>
    <t>360 m2</t>
  </si>
  <si>
    <t>nie dotycz</t>
  </si>
  <si>
    <t>kserokopiarka konica 7022</t>
  </si>
  <si>
    <t>drukarka laserjet</t>
  </si>
  <si>
    <t>skaner canon</t>
  </si>
  <si>
    <t>niszczarka fellowes</t>
  </si>
  <si>
    <t>telefon philips</t>
  </si>
  <si>
    <t>radiomagnetofon</t>
  </si>
  <si>
    <t>radiomagnetofon grundig</t>
  </si>
  <si>
    <t>projektor vivitek</t>
  </si>
  <si>
    <t>notebook asus</t>
  </si>
  <si>
    <t>96.20.Z</t>
  </si>
  <si>
    <t>754-17-21-677</t>
  </si>
  <si>
    <t>530552723</t>
  </si>
  <si>
    <t>8010.B</t>
  </si>
  <si>
    <t>46-040 Ozimek, ul. Ks. J. Dzierżona 4B</t>
  </si>
  <si>
    <t>19. Gminny Zakład Oświaty</t>
  </si>
  <si>
    <t>Serwer Power DB Q 84</t>
  </si>
  <si>
    <t>Asus Gigax SOHO SWITCH</t>
  </si>
  <si>
    <t xml:space="preserve">Kserokopiarka Konica </t>
  </si>
  <si>
    <t>Drukarka HP LaserJet P20TTDN</t>
  </si>
  <si>
    <t>Kalkulator Vector</t>
  </si>
  <si>
    <t>Drukarka HP M401dn</t>
  </si>
  <si>
    <t xml:space="preserve">UPS EVER Duo 500 </t>
  </si>
  <si>
    <t>Telefon A120 SIEMENS ( 3 sztuki)</t>
  </si>
  <si>
    <t>UPS EVER SINLINE 3000</t>
  </si>
  <si>
    <t>Komputer Asus</t>
  </si>
  <si>
    <t>Monitor Samsung</t>
  </si>
  <si>
    <t>Tabela nr 2 - Wykaz budynków i budowli w Gminie Ozimek</t>
  </si>
  <si>
    <t>RAZEM WKB</t>
  </si>
  <si>
    <t>RAZEM WO</t>
  </si>
  <si>
    <t>Tabela nr 3 - Wykaz sprzętu elektronicznego w Gminie Ozimek</t>
  </si>
  <si>
    <t>RAZEM STACJONARNA</t>
  </si>
  <si>
    <t>RAZEM PRZENOŚNA</t>
  </si>
  <si>
    <t>MONITORING</t>
  </si>
  <si>
    <t>Tabela nr 5</t>
  </si>
  <si>
    <t>Tabela nr 6 - Szkodowość jednostek organizacyjnych Gminy Ozimek w latach 2011-2014</t>
  </si>
  <si>
    <t>2012 - przyłączenie do kanalizacji</t>
  </si>
  <si>
    <t>WYKAZ LOKALIZACJI, W KTÓRYCH PROWADZONA JEST DZIAŁALNOŚĆ ORAZ LOKALIZACJI, GDZIE ZNAJDUJE SIĘ MIENIE NALEŻĄCE DO JEDNOSTEK GMINY OZIMEK</t>
  </si>
  <si>
    <t>Rok</t>
  </si>
  <si>
    <t>Ryzyko</t>
  </si>
  <si>
    <t>Liczba szkód wypłaconych</t>
  </si>
  <si>
    <t xml:space="preserve">Wypłacone odszkodowanie </t>
  </si>
  <si>
    <t>Opis szkody</t>
  </si>
  <si>
    <t>Ogień</t>
  </si>
  <si>
    <t>Kradzież</t>
  </si>
  <si>
    <t>Szyby</t>
  </si>
  <si>
    <t>Elektronika</t>
  </si>
  <si>
    <t>ŁĄCZNIE Z 3 LAT:</t>
  </si>
  <si>
    <t>Rezerwy</t>
  </si>
  <si>
    <t>Liczba rezerw</t>
  </si>
  <si>
    <t>Kwota</t>
  </si>
  <si>
    <t>linia kablowa</t>
  </si>
  <si>
    <t>oświetlenie parkingu</t>
  </si>
  <si>
    <t>parking i plac manewrowy</t>
  </si>
  <si>
    <t>bieżnia uniwersalna</t>
  </si>
  <si>
    <t>boisko wielofunkcyjne</t>
  </si>
  <si>
    <t>ciągi piesze z kostki</t>
  </si>
  <si>
    <t>skocznia do skoku w dal</t>
  </si>
  <si>
    <t>boisko do piłki nożnej</t>
  </si>
  <si>
    <t>oświetlenie boiska sportowego</t>
  </si>
  <si>
    <t>rzutnia do pchnięcia kulą</t>
  </si>
  <si>
    <t>Pytanie</t>
  </si>
  <si>
    <t>Odpowiedź</t>
  </si>
  <si>
    <t>nie wystąpiły</t>
  </si>
  <si>
    <t>W przypadku odpowiedzi twierdzącej na powyższe pytania, proszę o podanie wysokości odszkodowań wypłaconych w następstwie powodzi oraz odpowiedź na pytania od 4 do 13.</t>
  </si>
  <si>
    <t>Jaka była bezpośrednia przyczyna powodzi: przelanie się przez wały, przerwanie wału, zbyt duży spust ze zbiornika retencyjnego, podtopienie itp.?</t>
  </si>
  <si>
    <t xml:space="preserve">Jaki jest stan wałów przeciwpowodziowych i czy zostały one naruszone w następstwie ostatnich powodzi? </t>
  </si>
  <si>
    <t>Czy przeprowadzono jakieś inwestycje zmniejszające ryzyko powodzi po roku 2010?</t>
  </si>
  <si>
    <t>Czy po ubiegłorocznej powodzi wprowadzono dodatkowe zabezpieczenia przeciw powodziowe, plan kryzysowy?</t>
  </si>
  <si>
    <t>Tabela nr 7 - Informacje dotyczące ryzyka powodzi Gminy Ozimek</t>
  </si>
  <si>
    <t>Jakie jest położenie lokalizacji względem zbiorników wodnych/rzek (odległość, wysokość względem poziomu rzeki itp.), czy jest to teren zalewowy?</t>
  </si>
  <si>
    <t>Przez tereny Gminy przepływa rzeka Mała Panew. Nie jest to teren zalewowy</t>
  </si>
  <si>
    <t>j.w.</t>
  </si>
  <si>
    <t>Czy są jakiekolwiek zabezpieczenia przeciwpowodziowe na terenie Gminy,  np. zbiornik retencyjny, polder, wały ?</t>
  </si>
  <si>
    <t>Częściowo na terenie Gminy występują Wały przeciwpowodziowe</t>
  </si>
  <si>
    <t>Stan wałów przeciwpowodziowych jest w miarę dobry.</t>
  </si>
  <si>
    <t>Nie</t>
  </si>
  <si>
    <t>Nie.</t>
  </si>
  <si>
    <t>Szkody powodziowe nie wystąpiły.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</si>
</sst>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0_ ;\-0\ "/>
    <numFmt numFmtId="183" formatCode="#,##0.00\ [$zł-415];\-#,##0.00\ [$zł-415]"/>
    <numFmt numFmtId="184" formatCode="mmm/yyyy"/>
    <numFmt numFmtId="185" formatCode="yy/mm/dd;@"/>
    <numFmt numFmtId="186" formatCode="000\-000\-00\-00"/>
    <numFmt numFmtId="187" formatCode="#,###.00"/>
    <numFmt numFmtId="188" formatCode="#,##0.00;[Red]\-#,##0.00"/>
    <numFmt numFmtId="189" formatCode="#,##0.00&quot; zł&quot;"/>
    <numFmt numFmtId="190" formatCode="0.000"/>
    <numFmt numFmtId="191" formatCode="d\ mmmm\ yyyy;@"/>
    <numFmt numFmtId="192" formatCode="_-* #,##0.00\ _z_ł_-;\-* #,##0.00\ _z_ł_-;_-* \-??\ _z_ł_-;_-@_-"/>
    <numFmt numFmtId="193" formatCode="#,##0_ ;\-#,##0\ "/>
    <numFmt numFmtId="194" formatCode="_-* #,##0.00\ [$zł-415]_-;\-* #,##0.00\ [$zł-415]_-;_-* &quot;-&quot;??\ [$zł-415]_-;_-@_-"/>
    <numFmt numFmtId="195" formatCode="&quot; &quot;#,##0.00&quot; zł &quot;;&quot;-&quot;#,##0.00&quot; zł &quot;;&quot; -&quot;#&quot; zł &quot;;@&quot; &quot;"/>
    <numFmt numFmtId="196" formatCode="#,##0.00&quot; zł&quot;;&quot;-&quot;#,##0.00&quot; zł&quot;"/>
    <numFmt numFmtId="197" formatCode="&quot; &quot;#,##0.00&quot;      &quot;;&quot;-&quot;#,##0.00&quot;      &quot;;&quot; -&quot;#&quot;      &quot;;@&quot; &quot;"/>
    <numFmt numFmtId="198" formatCode="#,##0.00&quot; &quot;[$zł-415];[Red]&quot;-&quot;#,##0.00&quot; &quot;[$zł-415]"/>
    <numFmt numFmtId="199" formatCode="#,##0.00&quot; zł&quot;;\-#,##0.00&quot; zł&quot;"/>
    <numFmt numFmtId="200" formatCode="#,##0.00&quot; zł&quot;;[Red]#,##0.00&quot; zł&quot;"/>
    <numFmt numFmtId="201" formatCode="&quot; &quot;#,##0.00&quot; zł &quot;;&quot;-&quot;#,##0.00&quot; zł &quot;;&quot; -&quot;#&quot; zł &quot;;&quot; &quot;@&quot; 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2"/>
    </font>
    <font>
      <sz val="10"/>
      <color indexed="8"/>
      <name val="Arial1"/>
      <family val="0"/>
    </font>
    <font>
      <sz val="10"/>
      <name val="Cambria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i/>
      <sz val="16"/>
      <color indexed="8"/>
      <name val="Arial1"/>
      <family val="0"/>
    </font>
    <font>
      <sz val="10"/>
      <color indexed="8"/>
      <name val="Arial CE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>
      <alignment/>
      <protection/>
    </xf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>
      <alignment/>
      <protection/>
    </xf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>
      <alignment/>
      <protection/>
    </xf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>
      <alignment/>
      <protection/>
    </xf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>
      <alignment/>
      <protection/>
    </xf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>
      <alignment/>
      <protection/>
    </xf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>
      <alignment/>
      <protection/>
    </xf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>
      <alignment/>
      <protection/>
    </xf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>
      <alignment/>
      <protection/>
    </xf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>
      <alignment/>
      <protection/>
    </xf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>
      <alignment/>
      <protection/>
    </xf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>
      <alignment/>
      <protection/>
    </xf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>
      <alignment/>
      <protection/>
    </xf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>
      <alignment/>
      <protection/>
    </xf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>
      <alignment/>
      <protection/>
    </xf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>
      <alignment/>
      <protection/>
    </xf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>
      <alignment/>
      <protection/>
    </xf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>
      <alignment/>
      <protection/>
    </xf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>
      <alignment/>
      <protection/>
    </xf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>
      <alignment/>
      <protection/>
    </xf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>
      <alignment/>
      <protection/>
    </xf>
    <xf numFmtId="0" fontId="16" fillId="51" borderId="0" applyNumberFormat="0" applyBorder="0" applyAlignment="0" applyProtection="0"/>
    <xf numFmtId="0" fontId="16" fillId="5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>
      <alignment/>
      <protection/>
    </xf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>
      <alignment/>
      <protection/>
    </xf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>
      <alignment/>
      <protection/>
    </xf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7" fillId="17" borderId="1" applyNumberFormat="0" applyAlignment="0" applyProtection="0"/>
    <xf numFmtId="0" fontId="17" fillId="18" borderId="1" applyNumberFormat="0" applyAlignment="0" applyProtection="0"/>
    <xf numFmtId="0" fontId="17" fillId="19" borderId="1">
      <alignment/>
      <protection/>
    </xf>
    <xf numFmtId="0" fontId="17" fillId="18" borderId="1" applyNumberFormat="0" applyAlignment="0" applyProtection="0"/>
    <xf numFmtId="0" fontId="17" fillId="17" borderId="1" applyNumberFormat="0" applyAlignment="0" applyProtection="0"/>
    <xf numFmtId="0" fontId="18" fillId="56" borderId="2" applyNumberFormat="0" applyAlignment="0" applyProtection="0"/>
    <xf numFmtId="0" fontId="18" fillId="57" borderId="2" applyNumberFormat="0" applyAlignment="0" applyProtection="0"/>
    <xf numFmtId="0" fontId="18" fillId="58" borderId="2">
      <alignment/>
      <protection/>
    </xf>
    <xf numFmtId="0" fontId="18" fillId="57" borderId="2" applyNumberFormat="0" applyAlignment="0" applyProtection="0"/>
    <xf numFmtId="0" fontId="18" fillId="56" borderId="2" applyNumberFormat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>
      <alignment/>
      <protection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33" fillId="0" borderId="0">
      <alignment/>
      <protection/>
    </xf>
    <xf numFmtId="0" fontId="43" fillId="0" borderId="0">
      <alignment horizontal="center"/>
      <protection/>
    </xf>
    <xf numFmtId="0" fontId="39" fillId="0" borderId="0">
      <alignment horizontal="center"/>
      <protection/>
    </xf>
    <xf numFmtId="0" fontId="43" fillId="0" borderId="0">
      <alignment horizontal="center" textRotation="90"/>
      <protection/>
    </xf>
    <xf numFmtId="0" fontId="39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>
      <alignment/>
      <protection/>
    </xf>
    <xf numFmtId="0" fontId="20" fillId="0" borderId="3" applyNumberFormat="0" applyFill="0" applyAlignment="0" applyProtection="0"/>
    <xf numFmtId="0" fontId="21" fillId="59" borderId="4" applyNumberFormat="0" applyAlignment="0" applyProtection="0"/>
    <xf numFmtId="0" fontId="21" fillId="60" borderId="4" applyNumberFormat="0" applyAlignment="0" applyProtection="0"/>
    <xf numFmtId="0" fontId="21" fillId="61" borderId="4">
      <alignment/>
      <protection/>
    </xf>
    <xf numFmtId="0" fontId="21" fillId="60" borderId="4" applyNumberFormat="0" applyAlignment="0" applyProtection="0"/>
    <xf numFmtId="0" fontId="21" fillId="59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6">
      <alignment/>
      <protection/>
    </xf>
    <xf numFmtId="0" fontId="22" fillId="0" borderId="6" applyNumberFormat="0" applyFill="0" applyAlignment="0" applyProtection="0"/>
    <xf numFmtId="0" fontId="22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8">
      <alignment/>
      <protection/>
    </xf>
    <xf numFmtId="0" fontId="23" fillId="0" borderId="8" applyNumberFormat="0" applyFill="0" applyAlignment="0" applyProtection="0"/>
    <xf numFmtId="0" fontId="23" fillId="0" borderId="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>
      <alignment/>
      <protection/>
    </xf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6" borderId="1" applyNumberFormat="0" applyAlignment="0" applyProtection="0"/>
    <xf numFmtId="0" fontId="26" fillId="57" borderId="1" applyNumberFormat="0" applyAlignment="0" applyProtection="0"/>
    <xf numFmtId="0" fontId="26" fillId="58" borderId="1">
      <alignment/>
      <protection/>
    </xf>
    <xf numFmtId="0" fontId="26" fillId="57" borderId="1" applyNumberFormat="0" applyAlignment="0" applyProtection="0"/>
    <xf numFmtId="0" fontId="26" fillId="5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42" fillId="0" borderId="0">
      <alignment/>
      <protection/>
    </xf>
    <xf numFmtId="198" fontId="45" fillId="0" borderId="0">
      <alignment/>
      <protection/>
    </xf>
    <xf numFmtId="198" fontId="42" fillId="0" borderId="0">
      <alignment/>
      <protection/>
    </xf>
    <xf numFmtId="0" fontId="32" fillId="65" borderId="0">
      <alignment horizontal="left" vertical="center"/>
      <protection/>
    </xf>
    <xf numFmtId="0" fontId="32" fillId="65" borderId="0">
      <alignment horizontal="right" vertical="center"/>
      <protection/>
    </xf>
    <xf numFmtId="0" fontId="32" fillId="65" borderId="0">
      <alignment horizontal="right" vertical="center"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>
      <alignment/>
      <protection/>
    </xf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0" fillId="66" borderId="12" applyNumberFormat="0" applyFont="0" applyAlignment="0" applyProtection="0"/>
    <xf numFmtId="0" fontId="0" fillId="67" borderId="12" applyNumberFormat="0" applyAlignment="0" applyProtection="0"/>
    <xf numFmtId="0" fontId="33" fillId="68" borderId="12">
      <alignment/>
      <protection/>
    </xf>
    <xf numFmtId="0" fontId="0" fillId="67" borderId="12" applyNumberFormat="0" applyAlignment="0" applyProtection="0"/>
    <xf numFmtId="0" fontId="0" fillId="67" borderId="12" applyNumberFormat="0" applyAlignment="0" applyProtection="0"/>
    <xf numFmtId="0" fontId="0" fillId="66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9" fontId="0" fillId="0" borderId="0" applyFill="0" applyBorder="0" applyAlignment="0" applyProtection="0"/>
    <xf numFmtId="44" fontId="7" fillId="0" borderId="0" applyFont="0" applyFill="0" applyBorder="0" applyAlignment="0" applyProtection="0"/>
    <xf numFmtId="201" fontId="33" fillId="0" borderId="0">
      <alignment/>
      <protection/>
    </xf>
    <xf numFmtId="179" fontId="0" fillId="0" borderId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>
      <alignment/>
      <protection/>
    </xf>
    <xf numFmtId="0" fontId="31" fillId="6" borderId="0" applyNumberFormat="0" applyBorder="0" applyAlignment="0" applyProtection="0"/>
    <xf numFmtId="0" fontId="31" fillId="5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59" borderId="13" xfId="0" applyFont="1" applyFill="1" applyBorder="1" applyAlignment="1">
      <alignment horizontal="center" vertical="center"/>
    </xf>
    <xf numFmtId="0" fontId="0" fillId="59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59" borderId="13" xfId="0" applyFont="1" applyFill="1" applyBorder="1" applyAlignment="1">
      <alignment/>
    </xf>
    <xf numFmtId="0" fontId="11" fillId="59" borderId="13" xfId="0" applyFont="1" applyFill="1" applyBorder="1" applyAlignment="1">
      <alignment horizontal="left" vertical="center"/>
    </xf>
    <xf numFmtId="0" fontId="10" fillId="59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44" fontId="0" fillId="0" borderId="0" xfId="261" applyFont="1" applyFill="1" applyAlignment="1">
      <alignment/>
    </xf>
    <xf numFmtId="0" fontId="1" fillId="0" borderId="13" xfId="213" applyFont="1" applyFill="1" applyBorder="1" applyAlignment="1">
      <alignment horizontal="center" vertical="center" wrapText="1"/>
      <protection/>
    </xf>
    <xf numFmtId="0" fontId="0" fillId="65" borderId="0" xfId="0" applyFont="1" applyFill="1" applyAlignment="1">
      <alignment/>
    </xf>
    <xf numFmtId="44" fontId="0" fillId="65" borderId="0" xfId="261" applyFont="1" applyFill="1" applyAlignment="1">
      <alignment/>
    </xf>
    <xf numFmtId="0" fontId="9" fillId="65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9" fillId="59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3" xfId="0" applyFont="1" applyFill="1" applyBorder="1" applyAlignment="1">
      <alignment vertical="center" wrapText="1"/>
    </xf>
    <xf numFmtId="0" fontId="9" fillId="20" borderId="0" xfId="0" applyFont="1" applyFill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59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4" fontId="9" fillId="0" borderId="0" xfId="261" applyFont="1" applyFill="1" applyAlignment="1">
      <alignment/>
    </xf>
    <xf numFmtId="0" fontId="9" fillId="65" borderId="13" xfId="213" applyFont="1" applyFill="1" applyBorder="1" applyAlignment="1">
      <alignment horizontal="center" vertical="center" wrapText="1"/>
      <protection/>
    </xf>
    <xf numFmtId="168" fontId="9" fillId="0" borderId="13" xfId="0" applyNumberFormat="1" applyFont="1" applyFill="1" applyBorder="1" applyAlignment="1">
      <alignment horizontal="right" vertical="center"/>
    </xf>
    <xf numFmtId="0" fontId="12" fillId="6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59" borderId="13" xfId="0" applyFont="1" applyFill="1" applyBorder="1" applyAlignment="1">
      <alignment/>
    </xf>
    <xf numFmtId="0" fontId="12" fillId="65" borderId="13" xfId="0" applyFont="1" applyFill="1" applyBorder="1" applyAlignment="1">
      <alignment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68" fontId="9" fillId="0" borderId="13" xfId="261" applyNumberFormat="1" applyFont="1" applyFill="1" applyBorder="1" applyAlignment="1">
      <alignment horizontal="center" vertical="center"/>
    </xf>
    <xf numFmtId="0" fontId="9" fillId="65" borderId="0" xfId="0" applyFont="1" applyFill="1" applyAlignment="1">
      <alignment/>
    </xf>
    <xf numFmtId="44" fontId="12" fillId="0" borderId="13" xfId="261" applyFont="1" applyFill="1" applyBorder="1" applyAlignment="1">
      <alignment horizontal="right" vertical="center" wrapText="1"/>
    </xf>
    <xf numFmtId="44" fontId="1" fillId="0" borderId="0" xfId="261" applyFont="1" applyAlignment="1">
      <alignment horizontal="right"/>
    </xf>
    <xf numFmtId="44" fontId="1" fillId="0" borderId="13" xfId="261" applyFont="1" applyFill="1" applyBorder="1" applyAlignment="1">
      <alignment horizontal="center" vertical="center" wrapText="1"/>
    </xf>
    <xf numFmtId="44" fontId="12" fillId="65" borderId="13" xfId="261" applyFont="1" applyFill="1" applyBorder="1" applyAlignment="1">
      <alignment horizontal="right" vertical="center" wrapText="1"/>
    </xf>
    <xf numFmtId="44" fontId="1" fillId="0" borderId="13" xfId="26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4" fontId="0" fillId="0" borderId="0" xfId="261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68" fontId="0" fillId="0" borderId="13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8" fontId="12" fillId="59" borderId="13" xfId="0" applyNumberFormat="1" applyFont="1" applyFill="1" applyBorder="1" applyAlignment="1">
      <alignment horizontal="center"/>
    </xf>
    <xf numFmtId="168" fontId="1" fillId="59" borderId="13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224" applyNumberFormat="1" applyFont="1" applyFill="1" applyBorder="1" applyAlignment="1">
      <alignment horizontal="center" vertical="center" wrapText="1"/>
      <protection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224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56" borderId="13" xfId="0" applyFont="1" applyFill="1" applyBorder="1" applyAlignment="1">
      <alignment horizontal="center" vertical="center"/>
    </xf>
    <xf numFmtId="0" fontId="9" fillId="56" borderId="13" xfId="0" applyFont="1" applyFill="1" applyBorder="1" applyAlignment="1">
      <alignment horizontal="center" vertical="center"/>
    </xf>
    <xf numFmtId="0" fontId="0" fillId="5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4" fontId="0" fillId="0" borderId="13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 vertical="center"/>
    </xf>
    <xf numFmtId="168" fontId="0" fillId="0" borderId="13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224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justify" vertical="center"/>
    </xf>
    <xf numFmtId="49" fontId="0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4" fontId="0" fillId="0" borderId="13" xfId="261" applyFont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168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168" fontId="0" fillId="0" borderId="14" xfId="0" applyNumberFormat="1" applyFont="1" applyFill="1" applyBorder="1" applyAlignment="1">
      <alignment horizontal="right" vertical="center" wrapText="1"/>
    </xf>
    <xf numFmtId="0" fontId="0" fillId="0" borderId="13" xfId="209" applyFont="1" applyFill="1" applyBorder="1" applyAlignment="1">
      <alignment horizontal="center" vertical="center" wrapText="1"/>
      <protection/>
    </xf>
    <xf numFmtId="0" fontId="0" fillId="0" borderId="13" xfId="209" applyFont="1" applyFill="1" applyBorder="1" applyAlignment="1">
      <alignment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209" applyFont="1" applyFill="1" applyBorder="1" applyAlignment="1">
      <alignment wrapText="1"/>
      <protection/>
    </xf>
    <xf numFmtId="0" fontId="1" fillId="0" borderId="13" xfId="209" applyFont="1" applyFill="1" applyBorder="1" applyAlignment="1">
      <alignment wrapText="1"/>
      <protection/>
    </xf>
    <xf numFmtId="4" fontId="0" fillId="0" borderId="13" xfId="0" applyNumberFormat="1" applyFont="1" applyFill="1" applyBorder="1" applyAlignment="1">
      <alignment vertical="center" wrapText="1"/>
    </xf>
    <xf numFmtId="0" fontId="1" fillId="23" borderId="13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3" fillId="0" borderId="13" xfId="215" applyFont="1" applyFill="1" applyBorder="1" applyAlignment="1">
      <alignment horizontal="center" vertical="center" wrapText="1"/>
      <protection/>
    </xf>
    <xf numFmtId="168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44" fontId="35" fillId="23" borderId="13" xfId="261" applyFont="1" applyFill="1" applyBorder="1" applyAlignment="1">
      <alignment vertical="center"/>
    </xf>
    <xf numFmtId="44" fontId="35" fillId="0" borderId="0" xfId="261" applyFont="1" applyFill="1" applyAlignment="1">
      <alignment vertical="center"/>
    </xf>
    <xf numFmtId="44" fontId="35" fillId="59" borderId="13" xfId="261" applyFont="1" applyFill="1" applyBorder="1" applyAlignment="1">
      <alignment vertical="center"/>
    </xf>
    <xf numFmtId="168" fontId="36" fillId="59" borderId="13" xfId="0" applyNumberFormat="1" applyFont="1" applyFill="1" applyBorder="1" applyAlignment="1">
      <alignment horizontal="right" vertical="center"/>
    </xf>
    <xf numFmtId="168" fontId="36" fillId="23" borderId="13" xfId="0" applyNumberFormat="1" applyFont="1" applyFill="1" applyBorder="1" applyAlignment="1">
      <alignment horizontal="right" vertical="center"/>
    </xf>
    <xf numFmtId="168" fontId="1" fillId="23" borderId="13" xfId="0" applyNumberFormat="1" applyFont="1" applyFill="1" applyBorder="1" applyAlignment="1">
      <alignment horizontal="center" vertical="center" wrapText="1"/>
    </xf>
    <xf numFmtId="0" fontId="0" fillId="56" borderId="13" xfId="0" applyFont="1" applyFill="1" applyBorder="1" applyAlignment="1">
      <alignment horizontal="center" vertical="center"/>
    </xf>
    <xf numFmtId="0" fontId="0" fillId="0" borderId="13" xfId="224" applyFont="1" applyFill="1" applyBorder="1" applyAlignment="1">
      <alignment horizontal="center" vertical="center" wrapText="1"/>
      <protection/>
    </xf>
    <xf numFmtId="168" fontId="0" fillId="0" borderId="13" xfId="0" applyNumberFormat="1" applyFont="1" applyFill="1" applyBorder="1" applyAlignment="1">
      <alignment vertical="center"/>
    </xf>
    <xf numFmtId="0" fontId="0" fillId="56" borderId="13" xfId="0" applyFont="1" applyFill="1" applyBorder="1" applyAlignment="1">
      <alignment horizontal="center" vertical="center"/>
    </xf>
    <xf numFmtId="44" fontId="0" fillId="0" borderId="13" xfId="261" applyFont="1" applyFill="1" applyBorder="1" applyAlignment="1" applyProtection="1">
      <alignment vertical="center"/>
      <protection/>
    </xf>
    <xf numFmtId="0" fontId="0" fillId="59" borderId="13" xfId="0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 vertical="center"/>
    </xf>
    <xf numFmtId="168" fontId="1" fillId="59" borderId="13" xfId="0" applyNumberFormat="1" applyFont="1" applyFill="1" applyBorder="1" applyAlignment="1">
      <alignment vertical="center"/>
    </xf>
    <xf numFmtId="168" fontId="1" fillId="59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3" xfId="213" applyFont="1" applyBorder="1" applyAlignment="1">
      <alignment horizontal="center" vertical="center"/>
      <protection/>
    </xf>
    <xf numFmtId="44" fontId="0" fillId="0" borderId="13" xfId="213" applyNumberFormat="1" applyFont="1" applyBorder="1" applyAlignment="1">
      <alignment horizontal="center" vertical="center"/>
      <protection/>
    </xf>
    <xf numFmtId="44" fontId="0" fillId="0" borderId="13" xfId="213" applyNumberFormat="1" applyFont="1" applyBorder="1" applyAlignment="1">
      <alignment horizontal="center" vertical="center" wrapText="1"/>
      <protection/>
    </xf>
    <xf numFmtId="0" fontId="1" fillId="59" borderId="13" xfId="213" applyFont="1" applyFill="1" applyBorder="1" applyAlignment="1">
      <alignment horizontal="left" vertical="center"/>
      <protection/>
    </xf>
    <xf numFmtId="0" fontId="1" fillId="59" borderId="13" xfId="213" applyFont="1" applyFill="1" applyBorder="1" applyAlignment="1">
      <alignment horizontal="center"/>
      <protection/>
    </xf>
    <xf numFmtId="44" fontId="1" fillId="59" borderId="13" xfId="213" applyNumberFormat="1" applyFont="1" applyFill="1" applyBorder="1" applyAlignment="1">
      <alignment horizontal="right" vertical="center"/>
      <protection/>
    </xf>
    <xf numFmtId="44" fontId="1" fillId="59" borderId="13" xfId="213" applyNumberFormat="1" applyFont="1" applyFill="1" applyBorder="1" applyAlignment="1">
      <alignment horizontal="center" vertical="center"/>
      <protection/>
    </xf>
    <xf numFmtId="0" fontId="0" fillId="0" borderId="13" xfId="213" applyFont="1" applyBorder="1" applyAlignment="1">
      <alignment horizontal="center" vertical="center" wrapText="1"/>
      <protection/>
    </xf>
    <xf numFmtId="168" fontId="9" fillId="0" borderId="13" xfId="213" applyNumberFormat="1" applyFont="1" applyFill="1" applyBorder="1" applyAlignment="1">
      <alignment horizontal="right" vertical="center" wrapText="1"/>
      <protection/>
    </xf>
    <xf numFmtId="168" fontId="9" fillId="0" borderId="13" xfId="213" applyNumberFormat="1" applyFont="1" applyBorder="1" applyAlignment="1">
      <alignment horizontal="right" vertical="center" wrapText="1"/>
      <protection/>
    </xf>
    <xf numFmtId="168" fontId="9" fillId="0" borderId="13" xfId="213" applyNumberFormat="1" applyFont="1" applyBorder="1" applyAlignment="1">
      <alignment horizontal="center" vertical="center" wrapText="1"/>
      <protection/>
    </xf>
    <xf numFmtId="0" fontId="1" fillId="59" borderId="13" xfId="213" applyFont="1" applyFill="1" applyBorder="1" applyAlignment="1">
      <alignment horizontal="left" vertical="center" wrapText="1"/>
      <protection/>
    </xf>
    <xf numFmtId="0" fontId="1" fillId="59" borderId="13" xfId="213" applyFont="1" applyFill="1" applyBorder="1" applyAlignment="1">
      <alignment horizontal="center" vertical="top" wrapText="1"/>
      <protection/>
    </xf>
    <xf numFmtId="179" fontId="1" fillId="59" borderId="13" xfId="213" applyNumberFormat="1" applyFont="1" applyFill="1" applyBorder="1" applyAlignment="1">
      <alignment horizontal="right" vertical="center"/>
      <protection/>
    </xf>
    <xf numFmtId="179" fontId="1" fillId="59" borderId="13" xfId="213" applyNumberFormat="1" applyFont="1" applyFill="1" applyBorder="1" applyAlignment="1">
      <alignment horizontal="center" vertical="center"/>
      <protection/>
    </xf>
    <xf numFmtId="0" fontId="0" fillId="0" borderId="15" xfId="213" applyFont="1" applyBorder="1" applyAlignment="1">
      <alignment horizontal="center" vertical="center"/>
      <protection/>
    </xf>
    <xf numFmtId="168" fontId="9" fillId="0" borderId="15" xfId="213" applyNumberFormat="1" applyFont="1" applyBorder="1" applyAlignment="1">
      <alignment horizontal="right" vertical="center" wrapText="1"/>
      <protection/>
    </xf>
    <xf numFmtId="168" fontId="9" fillId="0" borderId="15" xfId="213" applyNumberFormat="1" applyFont="1" applyBorder="1" applyAlignment="1">
      <alignment horizontal="center" vertical="center" wrapText="1"/>
      <protection/>
    </xf>
    <xf numFmtId="179" fontId="1" fillId="59" borderId="23" xfId="213" applyNumberFormat="1" applyFont="1" applyFill="1" applyBorder="1" applyAlignment="1">
      <alignment horizontal="center" vertical="center"/>
      <protection/>
    </xf>
    <xf numFmtId="0" fontId="1" fillId="0" borderId="0" xfId="213" applyFont="1" applyFill="1" applyBorder="1" applyAlignment="1">
      <alignment horizontal="center" vertical="center" wrapText="1"/>
      <protection/>
    </xf>
    <xf numFmtId="0" fontId="1" fillId="0" borderId="0" xfId="213" applyFont="1" applyFill="1" applyBorder="1" applyAlignment="1">
      <alignment horizontal="left" vertical="center" wrapText="1"/>
      <protection/>
    </xf>
    <xf numFmtId="179" fontId="1" fillId="0" borderId="0" xfId="213" applyNumberFormat="1" applyFont="1" applyFill="1" applyBorder="1" applyAlignment="1">
      <alignment horizontal="right" vertical="center"/>
      <protection/>
    </xf>
    <xf numFmtId="0" fontId="0" fillId="56" borderId="13" xfId="0" applyFill="1" applyBorder="1" applyAlignment="1">
      <alignment/>
    </xf>
    <xf numFmtId="0" fontId="0" fillId="0" borderId="0" xfId="0" applyAlignment="1">
      <alignment horizontal="center"/>
    </xf>
    <xf numFmtId="0" fontId="1" fillId="23" borderId="24" xfId="213" applyFont="1" applyFill="1" applyBorder="1" applyAlignment="1">
      <alignment horizontal="center" vertical="center" wrapText="1"/>
      <protection/>
    </xf>
    <xf numFmtId="0" fontId="1" fillId="23" borderId="25" xfId="213" applyFont="1" applyFill="1" applyBorder="1" applyAlignment="1">
      <alignment horizontal="center" vertical="center" wrapText="1"/>
      <protection/>
    </xf>
    <xf numFmtId="0" fontId="37" fillId="23" borderId="17" xfId="213" applyFont="1" applyFill="1" applyBorder="1" applyAlignment="1">
      <alignment horizontal="center" vertical="center"/>
      <protection/>
    </xf>
    <xf numFmtId="179" fontId="37" fillId="23" borderId="17" xfId="213" applyNumberFormat="1" applyFont="1" applyFill="1" applyBorder="1" applyAlignment="1">
      <alignment vertical="center"/>
      <protection/>
    </xf>
    <xf numFmtId="179" fontId="37" fillId="23" borderId="17" xfId="213" applyNumberFormat="1" applyFont="1" applyFill="1" applyBorder="1" applyAlignment="1">
      <alignment horizontal="center" vertical="center"/>
      <protection/>
    </xf>
    <xf numFmtId="0" fontId="1" fillId="23" borderId="13" xfId="0" applyFont="1" applyFill="1" applyBorder="1" applyAlignment="1">
      <alignment horizontal="center"/>
    </xf>
    <xf numFmtId="44" fontId="37" fillId="23" borderId="13" xfId="0" applyNumberFormat="1" applyFont="1" applyFill="1" applyBorder="1" applyAlignment="1">
      <alignment/>
    </xf>
    <xf numFmtId="0" fontId="0" fillId="59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217" applyFont="1" applyBorder="1" applyAlignment="1">
      <alignment vertical="center" wrapText="1"/>
      <protection/>
    </xf>
    <xf numFmtId="0" fontId="9" fillId="0" borderId="13" xfId="217" applyFont="1" applyBorder="1" applyAlignment="1">
      <alignment horizontal="left" vertical="center" wrapText="1"/>
      <protection/>
    </xf>
    <xf numFmtId="0" fontId="9" fillId="0" borderId="13" xfId="217" applyFont="1" applyBorder="1" applyAlignment="1">
      <alignment vertical="center" wrapText="1"/>
      <protection/>
    </xf>
    <xf numFmtId="0" fontId="12" fillId="23" borderId="13" xfId="217" applyFont="1" applyFill="1" applyBorder="1" applyAlignment="1">
      <alignment horizontal="center" vertical="center"/>
      <protection/>
    </xf>
    <xf numFmtId="0" fontId="9" fillId="59" borderId="13" xfId="217" applyFont="1" applyFill="1" applyBorder="1" applyAlignment="1">
      <alignment horizontal="center" vertical="center"/>
      <protection/>
    </xf>
    <xf numFmtId="0" fontId="0" fillId="0" borderId="13" xfId="219" applyFont="1" applyBorder="1" applyAlignment="1">
      <alignment vertical="center" wrapText="1"/>
      <protection/>
    </xf>
    <xf numFmtId="0" fontId="12" fillId="0" borderId="13" xfId="219" applyFont="1" applyBorder="1" applyAlignment="1">
      <alignment wrapText="1"/>
      <protection/>
    </xf>
    <xf numFmtId="0" fontId="9" fillId="0" borderId="13" xfId="219" applyFont="1" applyBorder="1" applyAlignment="1">
      <alignment vertical="center"/>
      <protection/>
    </xf>
    <xf numFmtId="0" fontId="9" fillId="0" borderId="13" xfId="219" applyFont="1" applyBorder="1" applyAlignment="1">
      <alignment wrapText="1"/>
      <protection/>
    </xf>
    <xf numFmtId="0" fontId="9" fillId="0" borderId="13" xfId="219" applyFont="1" applyBorder="1" applyAlignment="1">
      <alignment/>
      <protection/>
    </xf>
    <xf numFmtId="0" fontId="12" fillId="23" borderId="13" xfId="219" applyFont="1" applyFill="1" applyBorder="1" applyAlignment="1">
      <alignment horizontal="center" vertical="center"/>
      <protection/>
    </xf>
    <xf numFmtId="0" fontId="9" fillId="59" borderId="13" xfId="219" applyFont="1" applyFill="1" applyBorder="1" applyAlignment="1">
      <alignment horizontal="center" vertical="center"/>
      <protection/>
    </xf>
    <xf numFmtId="2" fontId="0" fillId="0" borderId="26" xfId="0" applyNumberFormat="1" applyFont="1" applyFill="1" applyBorder="1" applyAlignment="1">
      <alignment horizontal="center" vertical="center" wrapText="1"/>
    </xf>
    <xf numFmtId="168" fontId="9" fillId="0" borderId="23" xfId="213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4" fontId="0" fillId="0" borderId="13" xfId="269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44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12" fillId="23" borderId="27" xfId="0" applyFont="1" applyFill="1" applyBorder="1" applyAlignment="1">
      <alignment horizontal="left" vertical="center" wrapText="1"/>
    </xf>
    <xf numFmtId="0" fontId="12" fillId="23" borderId="28" xfId="0" applyFont="1" applyFill="1" applyBorder="1" applyAlignment="1">
      <alignment horizontal="left" vertical="center" wrapText="1"/>
    </xf>
    <xf numFmtId="0" fontId="12" fillId="23" borderId="29" xfId="0" applyFont="1" applyFill="1" applyBorder="1" applyAlignment="1">
      <alignment horizontal="left" vertical="center" wrapText="1"/>
    </xf>
    <xf numFmtId="0" fontId="12" fillId="59" borderId="21" xfId="0" applyFont="1" applyFill="1" applyBorder="1" applyAlignment="1">
      <alignment horizontal="center"/>
    </xf>
    <xf numFmtId="0" fontId="12" fillId="59" borderId="30" xfId="0" applyFont="1" applyFill="1" applyBorder="1" applyAlignment="1">
      <alignment horizontal="center"/>
    </xf>
    <xf numFmtId="0" fontId="12" fillId="59" borderId="31" xfId="0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8" fontId="1" fillId="56" borderId="13" xfId="0" applyNumberFormat="1" applyFont="1" applyFill="1" applyBorder="1" applyAlignment="1">
      <alignment horizontal="right" vertical="center" wrapText="1"/>
    </xf>
    <xf numFmtId="168" fontId="12" fillId="56" borderId="14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12" fillId="23" borderId="21" xfId="0" applyFont="1" applyFill="1" applyBorder="1" applyAlignment="1">
      <alignment horizontal="left" vertical="center" wrapText="1"/>
    </xf>
    <xf numFmtId="0" fontId="12" fillId="23" borderId="30" xfId="0" applyFont="1" applyFill="1" applyBorder="1" applyAlignment="1">
      <alignment horizontal="left" vertical="center" wrapText="1"/>
    </xf>
    <xf numFmtId="0" fontId="12" fillId="23" borderId="31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59" borderId="13" xfId="0" applyFont="1" applyFill="1" applyBorder="1" applyAlignment="1">
      <alignment horizontal="center"/>
    </xf>
    <xf numFmtId="0" fontId="12" fillId="69" borderId="13" xfId="0" applyFont="1" applyFill="1" applyBorder="1" applyAlignment="1">
      <alignment horizontal="center" vertical="center" wrapText="1"/>
    </xf>
    <xf numFmtId="0" fontId="12" fillId="65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8" fontId="12" fillId="0" borderId="14" xfId="0" applyNumberFormat="1" applyFont="1" applyFill="1" applyBorder="1" applyAlignment="1">
      <alignment horizontal="center" vertical="center" wrapText="1"/>
    </xf>
    <xf numFmtId="168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168" fontId="35" fillId="23" borderId="13" xfId="0" applyNumberFormat="1" applyFont="1" applyFill="1" applyBorder="1" applyAlignment="1">
      <alignment horizontal="center"/>
    </xf>
    <xf numFmtId="168" fontId="35" fillId="59" borderId="13" xfId="0" applyNumberFormat="1" applyFont="1" applyFill="1" applyBorder="1" applyAlignment="1">
      <alignment horizontal="center"/>
    </xf>
    <xf numFmtId="44" fontId="4" fillId="56" borderId="21" xfId="269" applyFont="1" applyFill="1" applyBorder="1" applyAlignment="1" quotePrefix="1">
      <alignment horizontal="center" vertical="center"/>
    </xf>
    <xf numFmtId="44" fontId="4" fillId="56" borderId="30" xfId="269" applyFont="1" applyFill="1" applyBorder="1" applyAlignment="1" quotePrefix="1">
      <alignment horizontal="center" vertical="center"/>
    </xf>
    <xf numFmtId="44" fontId="4" fillId="56" borderId="31" xfId="269" applyFont="1" applyFill="1" applyBorder="1" applyAlignment="1" quotePrefix="1">
      <alignment horizontal="center" vertical="center"/>
    </xf>
    <xf numFmtId="0" fontId="1" fillId="23" borderId="21" xfId="213" applyFont="1" applyFill="1" applyBorder="1" applyAlignment="1">
      <alignment vertical="center"/>
      <protection/>
    </xf>
    <xf numFmtId="0" fontId="1" fillId="23" borderId="30" xfId="213" applyFont="1" applyFill="1" applyBorder="1" applyAlignment="1">
      <alignment vertical="center"/>
      <protection/>
    </xf>
    <xf numFmtId="0" fontId="1" fillId="23" borderId="31" xfId="213" applyFont="1" applyFill="1" applyBorder="1" applyAlignment="1">
      <alignment vertical="center"/>
      <protection/>
    </xf>
    <xf numFmtId="0" fontId="36" fillId="23" borderId="13" xfId="0" applyFont="1" applyFill="1" applyBorder="1" applyAlignment="1">
      <alignment horizontal="center" vertical="center" wrapText="1"/>
    </xf>
    <xf numFmtId="0" fontId="36" fillId="23" borderId="13" xfId="0" applyFont="1" applyFill="1" applyBorder="1" applyAlignment="1">
      <alignment horizontal="center"/>
    </xf>
    <xf numFmtId="0" fontId="36" fillId="59" borderId="13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2" fillId="23" borderId="32" xfId="0" applyFont="1" applyFill="1" applyBorder="1" applyAlignment="1">
      <alignment horizontal="left" vertical="center"/>
    </xf>
    <xf numFmtId="0" fontId="12" fillId="23" borderId="33" xfId="0" applyFont="1" applyFill="1" applyBorder="1" applyAlignment="1">
      <alignment horizontal="left" vertical="center"/>
    </xf>
    <xf numFmtId="0" fontId="12" fillId="23" borderId="34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7" fillId="23" borderId="13" xfId="0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1" fillId="56" borderId="36" xfId="213" applyFont="1" applyFill="1" applyBorder="1" applyAlignment="1">
      <alignment horizontal="center" vertical="center" wrapText="1"/>
      <protection/>
    </xf>
    <xf numFmtId="0" fontId="1" fillId="56" borderId="19" xfId="213" applyFont="1" applyFill="1" applyBorder="1" applyAlignment="1">
      <alignment horizontal="center" vertical="center" wrapText="1"/>
      <protection/>
    </xf>
    <xf numFmtId="0" fontId="1" fillId="56" borderId="37" xfId="213" applyFont="1" applyFill="1" applyBorder="1" applyAlignment="1">
      <alignment horizontal="center" vertical="center" wrapText="1"/>
      <protection/>
    </xf>
    <xf numFmtId="0" fontId="1" fillId="56" borderId="38" xfId="213" applyFont="1" applyFill="1" applyBorder="1" applyAlignment="1">
      <alignment horizontal="center" vertical="center" wrapText="1"/>
      <protection/>
    </xf>
    <xf numFmtId="0" fontId="37" fillId="23" borderId="16" xfId="213" applyFont="1" applyFill="1" applyBorder="1" applyAlignment="1">
      <alignment horizontal="center" vertical="center"/>
      <protection/>
    </xf>
    <xf numFmtId="0" fontId="37" fillId="23" borderId="17" xfId="213" applyFont="1" applyFill="1" applyBorder="1" applyAlignment="1">
      <alignment horizontal="center" vertical="center"/>
      <protection/>
    </xf>
    <xf numFmtId="0" fontId="1" fillId="0" borderId="13" xfId="21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23" borderId="41" xfId="0" applyFont="1" applyFill="1" applyBorder="1" applyAlignment="1">
      <alignment horizontal="left" vertical="center"/>
    </xf>
    <xf numFmtId="0" fontId="0" fillId="69" borderId="31" xfId="0" applyFont="1" applyFill="1" applyBorder="1" applyAlignment="1">
      <alignment horizontal="center" wrapText="1"/>
    </xf>
    <xf numFmtId="0" fontId="4" fillId="56" borderId="13" xfId="213" applyFont="1" applyFill="1" applyBorder="1" applyAlignment="1">
      <alignment horizontal="center" vertical="center" wrapText="1"/>
      <protection/>
    </xf>
    <xf numFmtId="0" fontId="1" fillId="23" borderId="13" xfId="213" applyFont="1" applyFill="1" applyBorder="1" applyAlignment="1">
      <alignment vertical="center"/>
      <protection/>
    </xf>
    <xf numFmtId="44" fontId="13" fillId="56" borderId="13" xfId="269" applyFont="1" applyFill="1" applyBorder="1" applyAlignment="1" quotePrefix="1">
      <alignment horizontal="center" vertical="center"/>
    </xf>
    <xf numFmtId="0" fontId="13" fillId="56" borderId="13" xfId="213" applyFont="1" applyFill="1" applyBorder="1" applyAlignment="1">
      <alignment horizontal="center" vertical="center" wrapText="1"/>
      <protection/>
    </xf>
    <xf numFmtId="44" fontId="4" fillId="56" borderId="13" xfId="269" applyFont="1" applyFill="1" applyBorder="1" applyAlignment="1" quotePrefix="1">
      <alignment horizontal="center" vertical="center"/>
    </xf>
    <xf numFmtId="0" fontId="13" fillId="56" borderId="13" xfId="213" applyFont="1" applyFill="1" applyBorder="1" applyAlignment="1">
      <alignment horizontal="center" vertical="center" wrapText="1"/>
      <protection/>
    </xf>
    <xf numFmtId="44" fontId="13" fillId="56" borderId="13" xfId="269" applyFont="1" applyFill="1" applyBorder="1" applyAlignment="1">
      <alignment horizontal="center" vertical="center" wrapText="1"/>
    </xf>
    <xf numFmtId="44" fontId="13" fillId="56" borderId="13" xfId="269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4" fontId="1" fillId="65" borderId="13" xfId="261" applyFont="1" applyFill="1" applyBorder="1" applyAlignment="1">
      <alignment vertical="center" wrapText="1"/>
    </xf>
  </cellXfs>
  <cellStyles count="266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1 4" xfId="19"/>
    <cellStyle name="20% - akcent 2" xfId="20"/>
    <cellStyle name="20% - akcent 2 2" xfId="21"/>
    <cellStyle name="20% - akcent 2 2 2" xfId="22"/>
    <cellStyle name="20% - akcent 2 3" xfId="23"/>
    <cellStyle name="20% - akcent 2 4" xfId="24"/>
    <cellStyle name="20% - akcent 3" xfId="25"/>
    <cellStyle name="20% - akcent 3 2" xfId="26"/>
    <cellStyle name="20% - akcent 3 2 2" xfId="27"/>
    <cellStyle name="20% - akcent 3 3" xfId="28"/>
    <cellStyle name="20% - akcent 3 4" xfId="29"/>
    <cellStyle name="20% - akcent 4" xfId="30"/>
    <cellStyle name="20% - akcent 4 2" xfId="31"/>
    <cellStyle name="20% - akcent 4 2 2" xfId="32"/>
    <cellStyle name="20% - akcent 4 3" xfId="33"/>
    <cellStyle name="20% - akcent 4 4" xfId="34"/>
    <cellStyle name="20% - akcent 5" xfId="35"/>
    <cellStyle name="20% - akcent 5 2" xfId="36"/>
    <cellStyle name="20% - akcent 5 2 2" xfId="37"/>
    <cellStyle name="20% - akcent 5 3" xfId="38"/>
    <cellStyle name="20% - akcent 5 4" xfId="39"/>
    <cellStyle name="20% - akcent 6" xfId="40"/>
    <cellStyle name="20% - akcent 6 2" xfId="41"/>
    <cellStyle name="20% - akcent 6 2 2" xfId="42"/>
    <cellStyle name="20% - akcent 6 3" xfId="43"/>
    <cellStyle name="20% - akcent 6 4" xfId="44"/>
    <cellStyle name="40% - akcent 1" xfId="45"/>
    <cellStyle name="40% - akcent 1 2" xfId="46"/>
    <cellStyle name="40% - akcent 1 2 2" xfId="47"/>
    <cellStyle name="40% - akcent 1 3" xfId="48"/>
    <cellStyle name="40% - akcent 1 4" xfId="49"/>
    <cellStyle name="40% - akcent 2" xfId="50"/>
    <cellStyle name="40% - akcent 2 2" xfId="51"/>
    <cellStyle name="40% - akcent 2 2 2" xfId="52"/>
    <cellStyle name="40% - akcent 2 3" xfId="53"/>
    <cellStyle name="40% - akcent 2 4" xfId="54"/>
    <cellStyle name="40% - akcent 3" xfId="55"/>
    <cellStyle name="40% - akcent 3 2" xfId="56"/>
    <cellStyle name="40% - akcent 3 2 2" xfId="57"/>
    <cellStyle name="40% - akcent 3 3" xfId="58"/>
    <cellStyle name="40% - akcent 3 4" xfId="59"/>
    <cellStyle name="40% - akcent 4" xfId="60"/>
    <cellStyle name="40% - akcent 4 2" xfId="61"/>
    <cellStyle name="40% - akcent 4 2 2" xfId="62"/>
    <cellStyle name="40% - akcent 4 3" xfId="63"/>
    <cellStyle name="40% - akcent 4 4" xfId="64"/>
    <cellStyle name="40% - akcent 5" xfId="65"/>
    <cellStyle name="40% - akcent 5 2" xfId="66"/>
    <cellStyle name="40% - akcent 5 2 2" xfId="67"/>
    <cellStyle name="40% - akcent 5 3" xfId="68"/>
    <cellStyle name="40% - akcent 5 4" xfId="69"/>
    <cellStyle name="40% - akcent 6" xfId="70"/>
    <cellStyle name="40% - akcent 6 2" xfId="71"/>
    <cellStyle name="40% - akcent 6 2 2" xfId="72"/>
    <cellStyle name="40% - akcent 6 3" xfId="73"/>
    <cellStyle name="40% - akcent 6 4" xfId="74"/>
    <cellStyle name="60% - akcent 1" xfId="75"/>
    <cellStyle name="60% - akcent 1 2" xfId="76"/>
    <cellStyle name="60% - akcent 1 2 2" xfId="77"/>
    <cellStyle name="60% - akcent 1 3" xfId="78"/>
    <cellStyle name="60% - akcent 1 4" xfId="79"/>
    <cellStyle name="60% - akcent 2" xfId="80"/>
    <cellStyle name="60% - akcent 2 2" xfId="81"/>
    <cellStyle name="60% - akcent 2 2 2" xfId="82"/>
    <cellStyle name="60% - akcent 2 3" xfId="83"/>
    <cellStyle name="60% - akcent 2 4" xfId="84"/>
    <cellStyle name="60% - akcent 3" xfId="85"/>
    <cellStyle name="60% - akcent 3 2" xfId="86"/>
    <cellStyle name="60% - akcent 3 2 2" xfId="87"/>
    <cellStyle name="60% - akcent 3 3" xfId="88"/>
    <cellStyle name="60% - akcent 3 4" xfId="89"/>
    <cellStyle name="60% - akcent 4" xfId="90"/>
    <cellStyle name="60% - akcent 4 2" xfId="91"/>
    <cellStyle name="60% - akcent 4 2 2" xfId="92"/>
    <cellStyle name="60% - akcent 4 3" xfId="93"/>
    <cellStyle name="60% - akcent 4 4" xfId="94"/>
    <cellStyle name="60% - akcent 5" xfId="95"/>
    <cellStyle name="60% - akcent 5 2" xfId="96"/>
    <cellStyle name="60% - akcent 5 2 2" xfId="97"/>
    <cellStyle name="60% - akcent 5 3" xfId="98"/>
    <cellStyle name="60% - akcent 5 4" xfId="99"/>
    <cellStyle name="60% - akcent 6" xfId="100"/>
    <cellStyle name="60% - akcent 6 2" xfId="101"/>
    <cellStyle name="60% - akcent 6 2 2" xfId="102"/>
    <cellStyle name="60% - akcent 6 3" xfId="103"/>
    <cellStyle name="60% - akcent 6 4" xfId="104"/>
    <cellStyle name="Akcent 1" xfId="105"/>
    <cellStyle name="Akcent 1 2" xfId="106"/>
    <cellStyle name="Akcent 1 2 2" xfId="107"/>
    <cellStyle name="Akcent 1 3" xfId="108"/>
    <cellStyle name="Akcent 1 4" xfId="109"/>
    <cellStyle name="Akcent 2" xfId="110"/>
    <cellStyle name="Akcent 2 2" xfId="111"/>
    <cellStyle name="Akcent 2 2 2" xfId="112"/>
    <cellStyle name="Akcent 2 3" xfId="113"/>
    <cellStyle name="Akcent 2 4" xfId="114"/>
    <cellStyle name="Akcent 3" xfId="115"/>
    <cellStyle name="Akcent 3 2" xfId="116"/>
    <cellStyle name="Akcent 3 2 2" xfId="117"/>
    <cellStyle name="Akcent 3 3" xfId="118"/>
    <cellStyle name="Akcent 3 4" xfId="119"/>
    <cellStyle name="Akcent 4" xfId="120"/>
    <cellStyle name="Akcent 4 2" xfId="121"/>
    <cellStyle name="Akcent 4 2 2" xfId="122"/>
    <cellStyle name="Akcent 4 3" xfId="123"/>
    <cellStyle name="Akcent 4 4" xfId="124"/>
    <cellStyle name="Akcent 5" xfId="125"/>
    <cellStyle name="Akcent 5 2" xfId="126"/>
    <cellStyle name="Akcent 5 2 2" xfId="127"/>
    <cellStyle name="Akcent 5 3" xfId="128"/>
    <cellStyle name="Akcent 5 4" xfId="129"/>
    <cellStyle name="Akcent 6" xfId="130"/>
    <cellStyle name="Akcent 6 2" xfId="131"/>
    <cellStyle name="Akcent 6 2 2" xfId="132"/>
    <cellStyle name="Akcent 6 3" xfId="133"/>
    <cellStyle name="Akcent 6 4" xfId="134"/>
    <cellStyle name="Dane wejściowe" xfId="135"/>
    <cellStyle name="Dane wejściowe 2" xfId="136"/>
    <cellStyle name="Dane wejściowe 2 2" xfId="137"/>
    <cellStyle name="Dane wejściowe 3" xfId="138"/>
    <cellStyle name="Dane wejściowe 4" xfId="139"/>
    <cellStyle name="Dane wyjściowe" xfId="140"/>
    <cellStyle name="Dane wyjściowe 2" xfId="141"/>
    <cellStyle name="Dane wyjściowe 2 2" xfId="142"/>
    <cellStyle name="Dane wyjściowe 3" xfId="143"/>
    <cellStyle name="Dane wyjściowe 4" xfId="144"/>
    <cellStyle name="Dobre" xfId="145"/>
    <cellStyle name="Dobre 2" xfId="146"/>
    <cellStyle name="Dobre 2 2" xfId="147"/>
    <cellStyle name="Dobre 3" xfId="148"/>
    <cellStyle name="Dobre 4" xfId="149"/>
    <cellStyle name="Comma" xfId="150"/>
    <cellStyle name="Comma [0]" xfId="151"/>
    <cellStyle name="Dziesiętny 2" xfId="152"/>
    <cellStyle name="Dziesiętny 2 2" xfId="153"/>
    <cellStyle name="Dziesiętny 3" xfId="154"/>
    <cellStyle name="Excel_BuiltIn_Comma" xfId="155"/>
    <cellStyle name="Heading" xfId="156"/>
    <cellStyle name="Heading 2" xfId="157"/>
    <cellStyle name="Heading1" xfId="158"/>
    <cellStyle name="Heading1 2" xfId="159"/>
    <cellStyle name="Hyperlink" xfId="160"/>
    <cellStyle name="Hiperłącze 2" xfId="161"/>
    <cellStyle name="Hiperłącze 2 2" xfId="162"/>
    <cellStyle name="Hiperłącze 3" xfId="163"/>
    <cellStyle name="Hiperłącze 4" xfId="164"/>
    <cellStyle name="Komórka połączona" xfId="165"/>
    <cellStyle name="Komórka połączona 2" xfId="166"/>
    <cellStyle name="Komórka połączona 2 2" xfId="167"/>
    <cellStyle name="Komórka połączona 3" xfId="168"/>
    <cellStyle name="Komórka zaznaczona" xfId="169"/>
    <cellStyle name="Komórka zaznaczona 2" xfId="170"/>
    <cellStyle name="Komórka zaznaczona 2 2" xfId="171"/>
    <cellStyle name="Komórka zaznaczona 3" xfId="172"/>
    <cellStyle name="Komórka zaznaczona 4" xfId="173"/>
    <cellStyle name="Nagłówek 1" xfId="174"/>
    <cellStyle name="Nagłówek 1 2" xfId="175"/>
    <cellStyle name="Nagłówek 1 2 2" xfId="176"/>
    <cellStyle name="Nagłówek 1 3" xfId="177"/>
    <cellStyle name="Nagłówek 1 3 2" xfId="178"/>
    <cellStyle name="Nagłówek 2" xfId="179"/>
    <cellStyle name="Nagłówek 2 2" xfId="180"/>
    <cellStyle name="Nagłówek 2 2 2" xfId="181"/>
    <cellStyle name="Nagłówek 2 3" xfId="182"/>
    <cellStyle name="Nagłówek 2 3 2" xfId="183"/>
    <cellStyle name="Nagłówek 3" xfId="184"/>
    <cellStyle name="Nagłówek 3 2" xfId="185"/>
    <cellStyle name="Nagłówek 3 2 2" xfId="186"/>
    <cellStyle name="Nagłówek 3 3" xfId="187"/>
    <cellStyle name="Nagłówek 3 3 2" xfId="188"/>
    <cellStyle name="Nagłówek 4" xfId="189"/>
    <cellStyle name="Nagłówek 4 2" xfId="190"/>
    <cellStyle name="Nagłówek 4 2 2" xfId="191"/>
    <cellStyle name="Nagłówek 4 3" xfId="192"/>
    <cellStyle name="Neutralne" xfId="193"/>
    <cellStyle name="Neutralne 2" xfId="194"/>
    <cellStyle name="Neutralne 2 2" xfId="195"/>
    <cellStyle name="Neutralne 3" xfId="196"/>
    <cellStyle name="Neutralne 4" xfId="197"/>
    <cellStyle name="Normalny 10" xfId="198"/>
    <cellStyle name="Normalny 10 2" xfId="199"/>
    <cellStyle name="Normalny 11" xfId="200"/>
    <cellStyle name="Normalny 12" xfId="201"/>
    <cellStyle name="Normalny 14" xfId="202"/>
    <cellStyle name="Normalny 2" xfId="203"/>
    <cellStyle name="Normalny 2 2" xfId="204"/>
    <cellStyle name="Normalny 2 2 2" xfId="205"/>
    <cellStyle name="Normalny 2 3" xfId="206"/>
    <cellStyle name="Normalny 2 4" xfId="207"/>
    <cellStyle name="Normalny 2_informacje ogólne" xfId="208"/>
    <cellStyle name="Normalny 2_Załącznik nr 4 - Wykaz majątku Gminy Ozimek- UGIm za rok 2013" xfId="209"/>
    <cellStyle name="Normalny 21" xfId="210"/>
    <cellStyle name="Normalny 22" xfId="211"/>
    <cellStyle name="Normalny 23" xfId="212"/>
    <cellStyle name="Normalny 3" xfId="213"/>
    <cellStyle name="Normalny 3 2" xfId="214"/>
    <cellStyle name="Normalny 4" xfId="215"/>
    <cellStyle name="Normalny 4 2" xfId="216"/>
    <cellStyle name="Normalny 5" xfId="217"/>
    <cellStyle name="Normalny 5 2" xfId="218"/>
    <cellStyle name="Normalny 6" xfId="219"/>
    <cellStyle name="Normalny 6 2" xfId="220"/>
    <cellStyle name="Normalny 7" xfId="221"/>
    <cellStyle name="Normalny 8" xfId="222"/>
    <cellStyle name="Normalny 9" xfId="223"/>
    <cellStyle name="Normalny_Załącznik nr 4 do SIWZ Powiatu Strzyżowskiego 2013 ze stanem budynków" xfId="224"/>
    <cellStyle name="Obliczenia" xfId="225"/>
    <cellStyle name="Obliczenia 2" xfId="226"/>
    <cellStyle name="Obliczenia 2 2" xfId="227"/>
    <cellStyle name="Obliczenia 3" xfId="228"/>
    <cellStyle name="Obliczenia 4" xfId="229"/>
    <cellStyle name="Followed Hyperlink" xfId="230"/>
    <cellStyle name="Percent" xfId="231"/>
    <cellStyle name="Result" xfId="232"/>
    <cellStyle name="Result 2" xfId="233"/>
    <cellStyle name="Result2" xfId="234"/>
    <cellStyle name="Result2 2" xfId="235"/>
    <cellStyle name="S14" xfId="236"/>
    <cellStyle name="S19" xfId="237"/>
    <cellStyle name="S20" xfId="238"/>
    <cellStyle name="Suma" xfId="239"/>
    <cellStyle name="Suma 2" xfId="240"/>
    <cellStyle name="Suma 2 2" xfId="241"/>
    <cellStyle name="Suma 3" xfId="242"/>
    <cellStyle name="Tekst objaśnienia" xfId="243"/>
    <cellStyle name="Tekst objaśnienia 2" xfId="244"/>
    <cellStyle name="Tekst objaśnienia 2 2" xfId="245"/>
    <cellStyle name="Tekst objaśnienia 3" xfId="246"/>
    <cellStyle name="Tekst ostrzeżenia" xfId="247"/>
    <cellStyle name="Tekst ostrzeżenia 2" xfId="248"/>
    <cellStyle name="Tekst ostrzeżenia 2 2" xfId="249"/>
    <cellStyle name="Tekst ostrzeżenia 3" xfId="250"/>
    <cellStyle name="Tytuł" xfId="251"/>
    <cellStyle name="Tytuł 2" xfId="252"/>
    <cellStyle name="Tytuł 2 2" xfId="253"/>
    <cellStyle name="Tytuł 3" xfId="254"/>
    <cellStyle name="Uwaga" xfId="255"/>
    <cellStyle name="Uwaga 2" xfId="256"/>
    <cellStyle name="Uwaga 2 2" xfId="257"/>
    <cellStyle name="Uwaga 3" xfId="258"/>
    <cellStyle name="Uwaga 4" xfId="259"/>
    <cellStyle name="Uwaga 5" xfId="260"/>
    <cellStyle name="Currency" xfId="261"/>
    <cellStyle name="Currency [0]" xfId="262"/>
    <cellStyle name="Walutowy 2" xfId="263"/>
    <cellStyle name="Walutowy 2 2" xfId="264"/>
    <cellStyle name="Walutowy 2 2 2" xfId="265"/>
    <cellStyle name="Walutowy 2 2 3" xfId="266"/>
    <cellStyle name="Walutowy 2 3" xfId="267"/>
    <cellStyle name="Walutowy 2 4" xfId="268"/>
    <cellStyle name="Walutowy 3" xfId="269"/>
    <cellStyle name="Walutowy 4" xfId="270"/>
    <cellStyle name="Walutowy 5" xfId="271"/>
    <cellStyle name="Walutowy 5 2" xfId="272"/>
    <cellStyle name="Walutowy 6" xfId="273"/>
    <cellStyle name="Walutowy 8" xfId="274"/>
    <cellStyle name="Złe" xfId="275"/>
    <cellStyle name="Złe 2" xfId="276"/>
    <cellStyle name="Złe 2 2" xfId="277"/>
    <cellStyle name="Złe 3" xfId="278"/>
    <cellStyle name="Złe 4" xfId="2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75" zoomScaleNormal="120" zoomScaleSheetLayoutView="75" zoomScalePageLayoutView="0" workbookViewId="0" topLeftCell="A1">
      <selection activeCell="C19" sqref="C19"/>
    </sheetView>
  </sheetViews>
  <sheetFormatPr defaultColWidth="9.140625" defaultRowHeight="12.75"/>
  <cols>
    <col min="1" max="1" width="5.421875" style="4" customWidth="1"/>
    <col min="2" max="2" width="30.57421875" style="17" customWidth="1"/>
    <col min="3" max="3" width="41.8515625" style="17" bestFit="1" customWidth="1"/>
    <col min="4" max="4" width="18.57421875" style="17" customWidth="1"/>
    <col min="5" max="5" width="14.57421875" style="4" customWidth="1"/>
    <col min="6" max="6" width="12.7109375" style="66" customWidth="1"/>
    <col min="7" max="7" width="15.7109375" style="4" customWidth="1"/>
    <col min="8" max="8" width="25.57421875" style="66" customWidth="1"/>
    <col min="9" max="9" width="27.00390625" style="4" customWidth="1"/>
    <col min="10" max="10" width="24.28125" style="4" customWidth="1"/>
    <col min="11" max="11" width="20.00390625" style="4" customWidth="1"/>
    <col min="12" max="12" width="23.57421875" style="4" customWidth="1"/>
    <col min="13" max="13" width="20.7109375" style="4" customWidth="1"/>
    <col min="14" max="14" width="30.28125" style="4" customWidth="1"/>
    <col min="15" max="16384" width="9.140625" style="4" customWidth="1"/>
  </cols>
  <sheetData>
    <row r="1" spans="1:8" s="40" customFormat="1" ht="12.75">
      <c r="A1" s="6" t="s">
        <v>121</v>
      </c>
      <c r="B1" s="65"/>
      <c r="C1" s="65"/>
      <c r="D1" s="65"/>
      <c r="F1" s="44"/>
      <c r="G1" s="9"/>
      <c r="H1" s="44"/>
    </row>
    <row r="3" spans="1:14" s="40" customFormat="1" ht="60" customHeight="1">
      <c r="A3" s="133" t="s">
        <v>65</v>
      </c>
      <c r="B3" s="134" t="s">
        <v>66</v>
      </c>
      <c r="C3" s="134" t="s">
        <v>101</v>
      </c>
      <c r="D3" s="134" t="s">
        <v>153</v>
      </c>
      <c r="E3" s="133" t="s">
        <v>67</v>
      </c>
      <c r="F3" s="133" t="s">
        <v>68</v>
      </c>
      <c r="G3" s="134" t="s">
        <v>69</v>
      </c>
      <c r="H3" s="134" t="s">
        <v>112</v>
      </c>
      <c r="I3" s="134" t="s">
        <v>158</v>
      </c>
      <c r="J3" s="134" t="s">
        <v>159</v>
      </c>
      <c r="K3" s="134" t="s">
        <v>160</v>
      </c>
      <c r="L3" s="134" t="s">
        <v>161</v>
      </c>
      <c r="M3" s="134" t="s">
        <v>162</v>
      </c>
      <c r="N3" s="134" t="s">
        <v>163</v>
      </c>
    </row>
    <row r="4" spans="1:14" ht="51">
      <c r="A4" s="99">
        <v>1</v>
      </c>
      <c r="B4" s="112" t="s">
        <v>425</v>
      </c>
      <c r="C4" s="96" t="s">
        <v>122</v>
      </c>
      <c r="D4" s="96" t="s">
        <v>154</v>
      </c>
      <c r="E4" s="80" t="s">
        <v>155</v>
      </c>
      <c r="F4" s="89" t="s">
        <v>156</v>
      </c>
      <c r="G4" s="19">
        <v>72</v>
      </c>
      <c r="H4" s="93" t="s">
        <v>157</v>
      </c>
      <c r="I4" s="116" t="s">
        <v>164</v>
      </c>
      <c r="J4" s="93" t="s">
        <v>165</v>
      </c>
      <c r="K4" s="93" t="s">
        <v>167</v>
      </c>
      <c r="L4" s="93" t="s">
        <v>165</v>
      </c>
      <c r="M4" s="118">
        <v>25996496.65</v>
      </c>
      <c r="N4" s="116" t="s">
        <v>166</v>
      </c>
    </row>
    <row r="5" spans="1:14" s="3" customFormat="1" ht="25.5">
      <c r="A5" s="100">
        <v>2</v>
      </c>
      <c r="B5" s="112" t="s">
        <v>453</v>
      </c>
      <c r="C5" s="96" t="s">
        <v>123</v>
      </c>
      <c r="D5" s="96" t="s">
        <v>455</v>
      </c>
      <c r="E5" s="85" t="s">
        <v>747</v>
      </c>
      <c r="F5" s="89" t="s">
        <v>456</v>
      </c>
      <c r="G5" s="19">
        <v>30</v>
      </c>
      <c r="H5" s="8" t="s">
        <v>157</v>
      </c>
      <c r="I5" s="8" t="s">
        <v>457</v>
      </c>
      <c r="J5" s="8" t="s">
        <v>457</v>
      </c>
      <c r="K5" s="8" t="s">
        <v>459</v>
      </c>
      <c r="L5" s="8" t="s">
        <v>165</v>
      </c>
      <c r="M5" s="118">
        <v>1913200</v>
      </c>
      <c r="N5" s="2" t="s">
        <v>458</v>
      </c>
    </row>
    <row r="6" spans="1:14" s="3" customFormat="1" ht="25.5">
      <c r="A6" s="100">
        <v>3</v>
      </c>
      <c r="B6" s="112" t="s">
        <v>124</v>
      </c>
      <c r="C6" s="96" t="s">
        <v>122</v>
      </c>
      <c r="D6" s="96" t="s">
        <v>514</v>
      </c>
      <c r="E6" s="85" t="s">
        <v>512</v>
      </c>
      <c r="F6" s="89" t="s">
        <v>513</v>
      </c>
      <c r="G6" s="19">
        <v>22</v>
      </c>
      <c r="H6" s="8">
        <v>14</v>
      </c>
      <c r="I6" s="8" t="s">
        <v>457</v>
      </c>
      <c r="J6" s="8" t="s">
        <v>457</v>
      </c>
      <c r="K6" s="8" t="s">
        <v>457</v>
      </c>
      <c r="L6" s="8" t="s">
        <v>457</v>
      </c>
      <c r="M6" s="118">
        <v>6453122</v>
      </c>
      <c r="N6" s="8" t="s">
        <v>457</v>
      </c>
    </row>
    <row r="7" spans="1:14" s="3" customFormat="1" ht="12.75">
      <c r="A7" s="100">
        <v>4</v>
      </c>
      <c r="B7" s="112" t="s">
        <v>519</v>
      </c>
      <c r="C7" s="96" t="s">
        <v>125</v>
      </c>
      <c r="D7" s="96" t="s">
        <v>520</v>
      </c>
      <c r="E7" s="85" t="s">
        <v>521</v>
      </c>
      <c r="F7" s="109" t="s">
        <v>522</v>
      </c>
      <c r="G7" s="19">
        <v>19</v>
      </c>
      <c r="H7" s="8">
        <v>65</v>
      </c>
      <c r="I7" s="8" t="s">
        <v>523</v>
      </c>
      <c r="J7" s="8" t="s">
        <v>157</v>
      </c>
      <c r="K7" s="8" t="s">
        <v>525</v>
      </c>
      <c r="L7" s="8" t="s">
        <v>157</v>
      </c>
      <c r="M7" s="118">
        <v>845800</v>
      </c>
      <c r="N7" s="8" t="s">
        <v>524</v>
      </c>
    </row>
    <row r="8" spans="1:14" s="3" customFormat="1" ht="25.5">
      <c r="A8" s="101">
        <v>5</v>
      </c>
      <c r="B8" s="112" t="s">
        <v>127</v>
      </c>
      <c r="C8" s="89" t="s">
        <v>126</v>
      </c>
      <c r="D8" s="109" t="s">
        <v>571</v>
      </c>
      <c r="E8" s="80" t="s">
        <v>572</v>
      </c>
      <c r="F8" s="89" t="s">
        <v>573</v>
      </c>
      <c r="G8" s="19">
        <v>28</v>
      </c>
      <c r="H8" s="8">
        <v>135</v>
      </c>
      <c r="I8" s="8" t="s">
        <v>574</v>
      </c>
      <c r="J8" s="8" t="s">
        <v>157</v>
      </c>
      <c r="K8" s="8" t="s">
        <v>525</v>
      </c>
      <c r="L8" s="8" t="s">
        <v>157</v>
      </c>
      <c r="M8" s="118">
        <v>1154300</v>
      </c>
      <c r="N8" s="8" t="s">
        <v>157</v>
      </c>
    </row>
    <row r="9" spans="1:14" s="3" customFormat="1" ht="25.5">
      <c r="A9" s="100">
        <v>6</v>
      </c>
      <c r="B9" s="112" t="s">
        <v>129</v>
      </c>
      <c r="C9" s="96" t="s">
        <v>128</v>
      </c>
      <c r="D9" s="109" t="s">
        <v>571</v>
      </c>
      <c r="E9" s="80" t="s">
        <v>586</v>
      </c>
      <c r="F9" s="89">
        <v>531135938</v>
      </c>
      <c r="G9" s="19">
        <v>23</v>
      </c>
      <c r="H9" s="8">
        <v>93</v>
      </c>
      <c r="I9" s="8" t="s">
        <v>157</v>
      </c>
      <c r="J9" s="8" t="s">
        <v>157</v>
      </c>
      <c r="K9" s="8" t="s">
        <v>595</v>
      </c>
      <c r="L9" s="8" t="s">
        <v>165</v>
      </c>
      <c r="M9" s="118" t="s">
        <v>157</v>
      </c>
      <c r="N9" s="8" t="s">
        <v>157</v>
      </c>
    </row>
    <row r="10" spans="1:14" s="33" customFormat="1" ht="25.5">
      <c r="A10" s="100">
        <v>7</v>
      </c>
      <c r="B10" s="112" t="s">
        <v>131</v>
      </c>
      <c r="C10" s="96" t="s">
        <v>130</v>
      </c>
      <c r="D10" s="109" t="s">
        <v>571</v>
      </c>
      <c r="E10" s="80" t="s">
        <v>600</v>
      </c>
      <c r="F10" s="89" t="s">
        <v>601</v>
      </c>
      <c r="G10" s="19">
        <v>9</v>
      </c>
      <c r="H10" s="30">
        <v>43</v>
      </c>
      <c r="I10" s="8" t="s">
        <v>574</v>
      </c>
      <c r="J10" s="30" t="s">
        <v>395</v>
      </c>
      <c r="K10" s="30" t="s">
        <v>606</v>
      </c>
      <c r="L10" s="30" t="s">
        <v>395</v>
      </c>
      <c r="M10" s="118">
        <v>349000</v>
      </c>
      <c r="N10" s="30" t="s">
        <v>157</v>
      </c>
    </row>
    <row r="11" spans="1:14" ht="25.5">
      <c r="A11" s="101">
        <v>8</v>
      </c>
      <c r="B11" s="112" t="s">
        <v>133</v>
      </c>
      <c r="C11" s="88" t="s">
        <v>132</v>
      </c>
      <c r="D11" s="109" t="s">
        <v>571</v>
      </c>
      <c r="E11" s="80" t="s">
        <v>607</v>
      </c>
      <c r="F11" s="89" t="s">
        <v>608</v>
      </c>
      <c r="G11" s="19">
        <v>22</v>
      </c>
      <c r="H11" s="93">
        <v>115</v>
      </c>
      <c r="I11" s="8" t="s">
        <v>157</v>
      </c>
      <c r="J11" s="93" t="s">
        <v>395</v>
      </c>
      <c r="K11" s="93" t="s">
        <v>609</v>
      </c>
      <c r="L11" s="93" t="s">
        <v>395</v>
      </c>
      <c r="M11" s="118" t="s">
        <v>157</v>
      </c>
      <c r="N11" s="93" t="s">
        <v>157</v>
      </c>
    </row>
    <row r="12" spans="1:14" s="5" customFormat="1" ht="25.5">
      <c r="A12" s="101">
        <v>9</v>
      </c>
      <c r="B12" s="112" t="s">
        <v>135</v>
      </c>
      <c r="C12" s="96" t="s">
        <v>134</v>
      </c>
      <c r="D12" s="109" t="s">
        <v>571</v>
      </c>
      <c r="E12" s="80" t="s">
        <v>626</v>
      </c>
      <c r="F12" s="89" t="s">
        <v>627</v>
      </c>
      <c r="G12" s="19">
        <v>12</v>
      </c>
      <c r="H12" s="93">
        <v>51</v>
      </c>
      <c r="I12" s="8" t="s">
        <v>157</v>
      </c>
      <c r="J12" s="8" t="s">
        <v>609</v>
      </c>
      <c r="K12" s="8" t="s">
        <v>634</v>
      </c>
      <c r="L12" s="2" t="s">
        <v>157</v>
      </c>
      <c r="M12" s="118" t="s">
        <v>157</v>
      </c>
      <c r="N12" s="8" t="s">
        <v>157</v>
      </c>
    </row>
    <row r="13" spans="1:14" s="5" customFormat="1" ht="25.5">
      <c r="A13" s="101">
        <v>10</v>
      </c>
      <c r="B13" s="112" t="s">
        <v>137</v>
      </c>
      <c r="C13" s="90" t="s">
        <v>136</v>
      </c>
      <c r="D13" s="109" t="s">
        <v>571</v>
      </c>
      <c r="E13" s="92" t="s">
        <v>649</v>
      </c>
      <c r="F13" s="90" t="s">
        <v>650</v>
      </c>
      <c r="G13" s="19">
        <v>13</v>
      </c>
      <c r="H13" s="93">
        <v>50</v>
      </c>
      <c r="I13" s="8" t="s">
        <v>523</v>
      </c>
      <c r="J13" s="8" t="s">
        <v>395</v>
      </c>
      <c r="K13" s="8" t="s">
        <v>651</v>
      </c>
      <c r="L13" s="8" t="s">
        <v>395</v>
      </c>
      <c r="M13" s="118">
        <v>544500</v>
      </c>
      <c r="N13" s="8" t="s">
        <v>157</v>
      </c>
    </row>
    <row r="14" spans="1:14" s="5" customFormat="1" ht="25.5">
      <c r="A14" s="101">
        <v>11</v>
      </c>
      <c r="B14" s="112" t="s">
        <v>671</v>
      </c>
      <c r="C14" s="91" t="s">
        <v>139</v>
      </c>
      <c r="D14" s="109" t="s">
        <v>666</v>
      </c>
      <c r="E14" s="80" t="s">
        <v>667</v>
      </c>
      <c r="F14" s="89" t="s">
        <v>668</v>
      </c>
      <c r="G14" s="19">
        <v>34</v>
      </c>
      <c r="H14" s="93">
        <v>183</v>
      </c>
      <c r="I14" s="8" t="s">
        <v>669</v>
      </c>
      <c r="J14" s="8" t="s">
        <v>395</v>
      </c>
      <c r="K14" s="8" t="s">
        <v>595</v>
      </c>
      <c r="L14" s="8" t="s">
        <v>157</v>
      </c>
      <c r="M14" s="118">
        <v>1873125</v>
      </c>
      <c r="N14" s="8" t="s">
        <v>670</v>
      </c>
    </row>
    <row r="15" spans="1:14" s="5" customFormat="1" ht="25.5">
      <c r="A15" s="101">
        <v>12</v>
      </c>
      <c r="B15" s="112" t="s">
        <v>141</v>
      </c>
      <c r="C15" s="109" t="s">
        <v>140</v>
      </c>
      <c r="D15" s="109" t="s">
        <v>715</v>
      </c>
      <c r="E15" s="80" t="s">
        <v>714</v>
      </c>
      <c r="F15" s="89" t="s">
        <v>716</v>
      </c>
      <c r="G15" s="19">
        <v>24</v>
      </c>
      <c r="H15" s="93">
        <v>82</v>
      </c>
      <c r="I15" s="8" t="s">
        <v>523</v>
      </c>
      <c r="J15" s="8" t="s">
        <v>395</v>
      </c>
      <c r="K15" s="8" t="s">
        <v>717</v>
      </c>
      <c r="L15" s="8" t="s">
        <v>395</v>
      </c>
      <c r="M15" s="118" t="s">
        <v>157</v>
      </c>
      <c r="N15" s="8" t="s">
        <v>157</v>
      </c>
    </row>
    <row r="16" spans="1:14" s="5" customFormat="1" ht="12.75">
      <c r="A16" s="101">
        <v>13</v>
      </c>
      <c r="B16" s="112" t="s">
        <v>143</v>
      </c>
      <c r="C16" s="96" t="s">
        <v>142</v>
      </c>
      <c r="D16" s="96" t="s">
        <v>748</v>
      </c>
      <c r="E16" s="85" t="s">
        <v>746</v>
      </c>
      <c r="F16" s="109" t="s">
        <v>749</v>
      </c>
      <c r="G16" s="19">
        <v>93</v>
      </c>
      <c r="H16" s="93">
        <v>563</v>
      </c>
      <c r="I16" s="8" t="s">
        <v>574</v>
      </c>
      <c r="J16" s="8" t="s">
        <v>395</v>
      </c>
      <c r="K16" s="8" t="s">
        <v>606</v>
      </c>
      <c r="L16" s="8" t="s">
        <v>395</v>
      </c>
      <c r="M16" s="118">
        <v>5569923</v>
      </c>
      <c r="N16" s="8" t="s">
        <v>157</v>
      </c>
    </row>
    <row r="17" spans="1:14" s="5" customFormat="1" ht="25.5">
      <c r="A17" s="101">
        <v>14</v>
      </c>
      <c r="B17" s="112" t="s">
        <v>145</v>
      </c>
      <c r="C17" s="109" t="s">
        <v>144</v>
      </c>
      <c r="D17" s="109" t="s">
        <v>666</v>
      </c>
      <c r="E17" s="80" t="s">
        <v>763</v>
      </c>
      <c r="F17" s="89" t="s">
        <v>764</v>
      </c>
      <c r="G17" s="19">
        <v>17</v>
      </c>
      <c r="H17" s="93">
        <v>73</v>
      </c>
      <c r="I17" s="8" t="s">
        <v>765</v>
      </c>
      <c r="J17" s="8" t="s">
        <v>395</v>
      </c>
      <c r="K17" s="8" t="s">
        <v>766</v>
      </c>
      <c r="L17" s="8" t="s">
        <v>395</v>
      </c>
      <c r="M17" s="118">
        <v>959520</v>
      </c>
      <c r="N17" s="8" t="s">
        <v>157</v>
      </c>
    </row>
    <row r="18" spans="1:14" s="5" customFormat="1" ht="12.75">
      <c r="A18" s="101">
        <v>15</v>
      </c>
      <c r="B18" s="112" t="s">
        <v>790</v>
      </c>
      <c r="C18" s="96" t="s">
        <v>146</v>
      </c>
      <c r="D18" s="109" t="s">
        <v>666</v>
      </c>
      <c r="E18" s="85" t="s">
        <v>787</v>
      </c>
      <c r="F18" s="89" t="s">
        <v>788</v>
      </c>
      <c r="G18" s="19">
        <v>18</v>
      </c>
      <c r="H18" s="93">
        <v>69</v>
      </c>
      <c r="I18" s="8" t="s">
        <v>195</v>
      </c>
      <c r="J18" s="8" t="s">
        <v>157</v>
      </c>
      <c r="K18" s="8" t="s">
        <v>789</v>
      </c>
      <c r="L18" s="8" t="s">
        <v>395</v>
      </c>
      <c r="M18" s="118">
        <v>961342</v>
      </c>
      <c r="N18" s="8" t="s">
        <v>157</v>
      </c>
    </row>
    <row r="19" spans="1:14" s="5" customFormat="1" ht="12.75">
      <c r="A19" s="101">
        <v>16</v>
      </c>
      <c r="B19" s="112" t="s">
        <v>811</v>
      </c>
      <c r="C19" s="110" t="s">
        <v>147</v>
      </c>
      <c r="D19" s="109" t="s">
        <v>666</v>
      </c>
      <c r="E19" s="85" t="s">
        <v>809</v>
      </c>
      <c r="F19" s="88" t="s">
        <v>810</v>
      </c>
      <c r="G19" s="19">
        <v>22</v>
      </c>
      <c r="H19" s="93">
        <v>109</v>
      </c>
      <c r="I19" s="8" t="s">
        <v>574</v>
      </c>
      <c r="J19" s="8" t="s">
        <v>157</v>
      </c>
      <c r="K19" s="8" t="s">
        <v>157</v>
      </c>
      <c r="L19" s="8" t="s">
        <v>395</v>
      </c>
      <c r="M19" s="118">
        <v>1159075</v>
      </c>
      <c r="N19" s="8" t="s">
        <v>157</v>
      </c>
    </row>
    <row r="20" spans="1:14" s="5" customFormat="1" ht="12.75">
      <c r="A20" s="101">
        <v>17</v>
      </c>
      <c r="B20" s="112" t="s">
        <v>833</v>
      </c>
      <c r="C20" s="88" t="s">
        <v>148</v>
      </c>
      <c r="D20" s="109" t="s">
        <v>666</v>
      </c>
      <c r="E20" s="92" t="s">
        <v>831</v>
      </c>
      <c r="F20" s="89" t="s">
        <v>832</v>
      </c>
      <c r="G20" s="19">
        <v>22</v>
      </c>
      <c r="H20" s="8">
        <v>82</v>
      </c>
      <c r="I20" s="8" t="s">
        <v>574</v>
      </c>
      <c r="J20" s="8" t="s">
        <v>395</v>
      </c>
      <c r="K20" s="8" t="s">
        <v>525</v>
      </c>
      <c r="L20" s="8" t="s">
        <v>157</v>
      </c>
      <c r="M20" s="118" t="s">
        <v>157</v>
      </c>
      <c r="N20" s="8" t="s">
        <v>157</v>
      </c>
    </row>
    <row r="21" spans="1:14" s="5" customFormat="1" ht="25.5">
      <c r="A21" s="101">
        <v>18</v>
      </c>
      <c r="B21" s="112" t="s">
        <v>150</v>
      </c>
      <c r="C21" s="90" t="s">
        <v>149</v>
      </c>
      <c r="D21" s="109" t="s">
        <v>874</v>
      </c>
      <c r="E21" s="92" t="s">
        <v>847</v>
      </c>
      <c r="F21" s="89" t="s">
        <v>848</v>
      </c>
      <c r="G21" s="19">
        <v>24</v>
      </c>
      <c r="H21" s="8">
        <v>132</v>
      </c>
      <c r="I21" s="8" t="s">
        <v>574</v>
      </c>
      <c r="J21" s="8" t="s">
        <v>157</v>
      </c>
      <c r="K21" s="8" t="s">
        <v>595</v>
      </c>
      <c r="L21" s="8" t="s">
        <v>395</v>
      </c>
      <c r="M21" s="118">
        <v>1342470</v>
      </c>
      <c r="N21" s="8" t="s">
        <v>157</v>
      </c>
    </row>
    <row r="22" spans="1:14" ht="12.75">
      <c r="A22" s="101">
        <v>19</v>
      </c>
      <c r="B22" s="112" t="s">
        <v>152</v>
      </c>
      <c r="C22" s="90" t="s">
        <v>151</v>
      </c>
      <c r="D22" s="109" t="s">
        <v>871</v>
      </c>
      <c r="E22" s="92" t="s">
        <v>872</v>
      </c>
      <c r="F22" s="89" t="s">
        <v>873</v>
      </c>
      <c r="G22" s="19">
        <v>13</v>
      </c>
      <c r="H22" s="8" t="s">
        <v>157</v>
      </c>
      <c r="I22" s="8" t="s">
        <v>157</v>
      </c>
      <c r="J22" s="8" t="s">
        <v>457</v>
      </c>
      <c r="K22" s="8" t="s">
        <v>157</v>
      </c>
      <c r="L22" s="8" t="s">
        <v>395</v>
      </c>
      <c r="M22" s="118">
        <v>1436120</v>
      </c>
      <c r="N22" s="8" t="s">
        <v>157</v>
      </c>
    </row>
    <row r="23" spans="2:8" ht="12.75">
      <c r="B23" s="111"/>
      <c r="H23" s="9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2"/>
  <sheetViews>
    <sheetView view="pageBreakPreview" zoomScale="75" zoomScaleSheetLayoutView="75" workbookViewId="0" topLeftCell="A1">
      <selection activeCell="I9" sqref="I9"/>
    </sheetView>
  </sheetViews>
  <sheetFormatPr defaultColWidth="9.140625" defaultRowHeight="12.75"/>
  <cols>
    <col min="1" max="1" width="4.28125" style="40" customWidth="1"/>
    <col min="2" max="2" width="42.00390625" style="197" bestFit="1" customWidth="1"/>
    <col min="3" max="3" width="32.421875" style="36" bestFit="1" customWidth="1"/>
    <col min="4" max="4" width="22.28125" style="37" customWidth="1"/>
    <col min="5" max="5" width="22.8515625" style="37" customWidth="1"/>
    <col min="6" max="6" width="14.00390625" style="44" customWidth="1"/>
    <col min="7" max="7" width="23.57421875" style="38" customWidth="1"/>
    <col min="8" max="8" width="20.8515625" style="219" customWidth="1"/>
    <col min="9" max="9" width="37.57421875" style="12" customWidth="1"/>
    <col min="10" max="10" width="27.00390625" style="39" customWidth="1"/>
    <col min="11" max="11" width="20.8515625" style="40" customWidth="1"/>
    <col min="12" max="12" width="25.7109375" style="40" customWidth="1"/>
    <col min="13" max="13" width="20.8515625" style="40" customWidth="1"/>
    <col min="14" max="14" width="62.421875" style="40" customWidth="1"/>
    <col min="15" max="20" width="12.8515625" style="40" customWidth="1"/>
    <col min="21" max="24" width="14.28125" style="40" customWidth="1"/>
    <col min="25" max="25" width="15.28125" style="40" customWidth="1"/>
    <col min="26" max="27" width="14.28125" style="40" customWidth="1"/>
    <col min="28" max="28" width="10.7109375" style="40" bestFit="1" customWidth="1"/>
    <col min="29" max="16384" width="9.140625" style="40" customWidth="1"/>
  </cols>
  <sheetData>
    <row r="1" spans="1:6" ht="12.75">
      <c r="A1" s="256" t="s">
        <v>888</v>
      </c>
      <c r="B1" s="257"/>
      <c r="C1" s="257"/>
      <c r="D1" s="257"/>
      <c r="F1" s="15"/>
    </row>
    <row r="2" spans="1:6" ht="12.75">
      <c r="A2" s="6"/>
      <c r="F2" s="15"/>
    </row>
    <row r="3" spans="1:27" s="49" customFormat="1" ht="12.75" customHeight="1">
      <c r="A3" s="255" t="s">
        <v>77</v>
      </c>
      <c r="B3" s="260" t="s">
        <v>78</v>
      </c>
      <c r="C3" s="261" t="s">
        <v>79</v>
      </c>
      <c r="D3" s="255" t="s">
        <v>80</v>
      </c>
      <c r="E3" s="250" t="s">
        <v>102</v>
      </c>
      <c r="F3" s="255" t="s">
        <v>81</v>
      </c>
      <c r="G3" s="258" t="s">
        <v>111</v>
      </c>
      <c r="H3" s="258" t="s">
        <v>104</v>
      </c>
      <c r="I3" s="250" t="s">
        <v>99</v>
      </c>
      <c r="J3" s="250" t="s">
        <v>70</v>
      </c>
      <c r="K3" s="254" t="s">
        <v>82</v>
      </c>
      <c r="L3" s="254"/>
      <c r="M3" s="254"/>
      <c r="N3" s="255" t="s">
        <v>369</v>
      </c>
      <c r="O3" s="255" t="s">
        <v>83</v>
      </c>
      <c r="P3" s="255"/>
      <c r="Q3" s="255"/>
      <c r="R3" s="255"/>
      <c r="S3" s="255"/>
      <c r="T3" s="255"/>
      <c r="U3" s="253" t="s">
        <v>84</v>
      </c>
      <c r="V3" s="253" t="s">
        <v>85</v>
      </c>
      <c r="W3" s="253" t="s">
        <v>100</v>
      </c>
      <c r="X3" s="253" t="s">
        <v>86</v>
      </c>
      <c r="Y3" s="253" t="s">
        <v>87</v>
      </c>
      <c r="Z3" s="253" t="s">
        <v>88</v>
      </c>
      <c r="AA3" s="253" t="s">
        <v>89</v>
      </c>
    </row>
    <row r="4" spans="1:27" s="49" customFormat="1" ht="63.75" customHeight="1">
      <c r="A4" s="255"/>
      <c r="B4" s="260"/>
      <c r="C4" s="261"/>
      <c r="D4" s="255"/>
      <c r="E4" s="251"/>
      <c r="F4" s="255"/>
      <c r="G4" s="259"/>
      <c r="H4" s="259"/>
      <c r="I4" s="251"/>
      <c r="J4" s="251"/>
      <c r="K4" s="48" t="s">
        <v>90</v>
      </c>
      <c r="L4" s="48" t="s">
        <v>91</v>
      </c>
      <c r="M4" s="48" t="s">
        <v>92</v>
      </c>
      <c r="N4" s="255"/>
      <c r="O4" s="31" t="s">
        <v>93</v>
      </c>
      <c r="P4" s="31" t="s">
        <v>94</v>
      </c>
      <c r="Q4" s="31" t="s">
        <v>95</v>
      </c>
      <c r="R4" s="31" t="s">
        <v>96</v>
      </c>
      <c r="S4" s="31" t="s">
        <v>97</v>
      </c>
      <c r="T4" s="31" t="s">
        <v>98</v>
      </c>
      <c r="U4" s="253"/>
      <c r="V4" s="253"/>
      <c r="W4" s="253"/>
      <c r="X4" s="253"/>
      <c r="Y4" s="253"/>
      <c r="Z4" s="253"/>
      <c r="AA4" s="253"/>
    </row>
    <row r="5" spans="1:27" s="41" customFormat="1" ht="12.75" customHeight="1">
      <c r="A5" s="245" t="s">
        <v>168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</row>
    <row r="6" spans="1:27" s="5" customFormat="1" ht="63.75">
      <c r="A6" s="19">
        <v>1</v>
      </c>
      <c r="B6" s="1" t="s">
        <v>169</v>
      </c>
      <c r="C6" s="2" t="s">
        <v>170</v>
      </c>
      <c r="D6" s="2" t="s">
        <v>171</v>
      </c>
      <c r="E6" s="2" t="s">
        <v>165</v>
      </c>
      <c r="F6" s="2" t="s">
        <v>258</v>
      </c>
      <c r="G6" s="120">
        <v>3243287.76</v>
      </c>
      <c r="H6" s="24" t="s">
        <v>41</v>
      </c>
      <c r="I6" s="98" t="s">
        <v>272</v>
      </c>
      <c r="J6" s="102" t="s">
        <v>273</v>
      </c>
      <c r="K6" s="2" t="s">
        <v>333</v>
      </c>
      <c r="L6" s="2" t="s">
        <v>334</v>
      </c>
      <c r="M6" s="2" t="s">
        <v>335</v>
      </c>
      <c r="N6" s="2" t="s">
        <v>370</v>
      </c>
      <c r="O6" s="2" t="s">
        <v>391</v>
      </c>
      <c r="P6" s="2" t="s">
        <v>392</v>
      </c>
      <c r="Q6" s="2" t="s">
        <v>392</v>
      </c>
      <c r="R6" s="2" t="s">
        <v>393</v>
      </c>
      <c r="S6" s="2" t="s">
        <v>374</v>
      </c>
      <c r="T6" s="2" t="s">
        <v>392</v>
      </c>
      <c r="U6" s="125">
        <v>1137.5</v>
      </c>
      <c r="V6" s="125">
        <v>2730</v>
      </c>
      <c r="W6" s="2"/>
      <c r="X6" s="2">
        <v>3</v>
      </c>
      <c r="Y6" s="2" t="s">
        <v>394</v>
      </c>
      <c r="Z6" s="2" t="s">
        <v>394</v>
      </c>
      <c r="AA6" s="2" t="s">
        <v>394</v>
      </c>
    </row>
    <row r="7" spans="1:27" s="5" customFormat="1" ht="51">
      <c r="A7" s="19">
        <v>2</v>
      </c>
      <c r="B7" s="1" t="s">
        <v>172</v>
      </c>
      <c r="C7" s="2" t="s">
        <v>173</v>
      </c>
      <c r="D7" s="2" t="s">
        <v>171</v>
      </c>
      <c r="E7" s="2" t="s">
        <v>165</v>
      </c>
      <c r="F7" s="2">
        <v>1957</v>
      </c>
      <c r="G7" s="120">
        <v>914045.41</v>
      </c>
      <c r="H7" s="24" t="s">
        <v>41</v>
      </c>
      <c r="I7" s="84" t="s">
        <v>274</v>
      </c>
      <c r="J7" s="102" t="s">
        <v>275</v>
      </c>
      <c r="K7" s="2" t="s">
        <v>333</v>
      </c>
      <c r="L7" s="2" t="s">
        <v>334</v>
      </c>
      <c r="M7" s="2" t="s">
        <v>335</v>
      </c>
      <c r="N7" s="2" t="s">
        <v>371</v>
      </c>
      <c r="O7" s="2" t="s">
        <v>393</v>
      </c>
      <c r="P7" s="2" t="s">
        <v>392</v>
      </c>
      <c r="Q7" s="2" t="s">
        <v>392</v>
      </c>
      <c r="R7" s="2" t="s">
        <v>393</v>
      </c>
      <c r="S7" s="2" t="s">
        <v>374</v>
      </c>
      <c r="T7" s="2" t="s">
        <v>392</v>
      </c>
      <c r="U7" s="125">
        <v>442</v>
      </c>
      <c r="V7" s="125">
        <v>1061</v>
      </c>
      <c r="W7" s="2"/>
      <c r="X7" s="2">
        <v>3</v>
      </c>
      <c r="Y7" s="2" t="s">
        <v>394</v>
      </c>
      <c r="Z7" s="2" t="s">
        <v>394</v>
      </c>
      <c r="AA7" s="2" t="s">
        <v>395</v>
      </c>
    </row>
    <row r="8" spans="1:27" s="5" customFormat="1" ht="25.5">
      <c r="A8" s="19">
        <v>3</v>
      </c>
      <c r="B8" s="1" t="s">
        <v>174</v>
      </c>
      <c r="C8" s="2" t="s">
        <v>175</v>
      </c>
      <c r="D8" s="2" t="s">
        <v>171</v>
      </c>
      <c r="E8" s="2" t="s">
        <v>165</v>
      </c>
      <c r="F8" s="2">
        <v>1962</v>
      </c>
      <c r="G8" s="120">
        <v>195779.65</v>
      </c>
      <c r="H8" s="24" t="s">
        <v>41</v>
      </c>
      <c r="I8" s="84" t="s">
        <v>276</v>
      </c>
      <c r="J8" s="102" t="s">
        <v>277</v>
      </c>
      <c r="K8" s="2" t="s">
        <v>333</v>
      </c>
      <c r="L8" s="2" t="s">
        <v>336</v>
      </c>
      <c r="M8" s="2" t="s">
        <v>337</v>
      </c>
      <c r="N8" s="2"/>
      <c r="O8" s="2" t="s">
        <v>393</v>
      </c>
      <c r="P8" s="2" t="s">
        <v>392</v>
      </c>
      <c r="Q8" s="2" t="s">
        <v>392</v>
      </c>
      <c r="R8" s="2" t="s">
        <v>392</v>
      </c>
      <c r="S8" s="2" t="s">
        <v>374</v>
      </c>
      <c r="T8" s="2" t="s">
        <v>392</v>
      </c>
      <c r="U8" s="125">
        <v>209.79</v>
      </c>
      <c r="V8" s="125">
        <v>191.09</v>
      </c>
      <c r="W8" s="2">
        <v>934.19</v>
      </c>
      <c r="X8" s="2">
        <v>2</v>
      </c>
      <c r="Y8" s="2" t="s">
        <v>396</v>
      </c>
      <c r="Z8" s="2" t="s">
        <v>394</v>
      </c>
      <c r="AA8" s="2" t="s">
        <v>395</v>
      </c>
    </row>
    <row r="9" spans="1:27" s="5" customFormat="1" ht="38.25">
      <c r="A9" s="19">
        <v>4</v>
      </c>
      <c r="B9" s="1" t="s">
        <v>176</v>
      </c>
      <c r="C9" s="2" t="s">
        <v>177</v>
      </c>
      <c r="D9" s="2" t="s">
        <v>171</v>
      </c>
      <c r="E9" s="2" t="s">
        <v>165</v>
      </c>
      <c r="F9" s="2" t="s">
        <v>259</v>
      </c>
      <c r="G9" s="120">
        <v>255251.69</v>
      </c>
      <c r="H9" s="24" t="s">
        <v>41</v>
      </c>
      <c r="I9" s="84" t="s">
        <v>278</v>
      </c>
      <c r="J9" s="102" t="s">
        <v>279</v>
      </c>
      <c r="K9" s="2" t="s">
        <v>338</v>
      </c>
      <c r="L9" s="2" t="s">
        <v>336</v>
      </c>
      <c r="M9" s="2" t="s">
        <v>339</v>
      </c>
      <c r="N9" s="2" t="s">
        <v>372</v>
      </c>
      <c r="O9" s="2" t="s">
        <v>393</v>
      </c>
      <c r="P9" s="2" t="s">
        <v>392</v>
      </c>
      <c r="Q9" s="2" t="s">
        <v>392</v>
      </c>
      <c r="R9" s="2" t="s">
        <v>392</v>
      </c>
      <c r="S9" s="2" t="s">
        <v>374</v>
      </c>
      <c r="T9" s="2" t="s">
        <v>392</v>
      </c>
      <c r="U9" s="125">
        <v>467.58</v>
      </c>
      <c r="V9" s="125">
        <v>285.79</v>
      </c>
      <c r="W9" s="126">
        <v>133.2</v>
      </c>
      <c r="X9" s="2">
        <v>4</v>
      </c>
      <c r="Y9" s="2" t="s">
        <v>395</v>
      </c>
      <c r="Z9" s="2" t="s">
        <v>394</v>
      </c>
      <c r="AA9" s="2" t="s">
        <v>395</v>
      </c>
    </row>
    <row r="10" spans="1:27" s="5" customFormat="1" ht="38.25">
      <c r="A10" s="19">
        <v>5</v>
      </c>
      <c r="B10" s="1" t="s">
        <v>178</v>
      </c>
      <c r="C10" s="2" t="s">
        <v>175</v>
      </c>
      <c r="D10" s="2" t="s">
        <v>171</v>
      </c>
      <c r="E10" s="2" t="s">
        <v>165</v>
      </c>
      <c r="F10" s="2">
        <v>1925</v>
      </c>
      <c r="G10" s="120">
        <v>205579.55</v>
      </c>
      <c r="H10" s="24" t="s">
        <v>41</v>
      </c>
      <c r="I10" s="84" t="s">
        <v>280</v>
      </c>
      <c r="J10" s="102" t="s">
        <v>281</v>
      </c>
      <c r="K10" s="2" t="s">
        <v>333</v>
      </c>
      <c r="L10" s="2" t="s">
        <v>336</v>
      </c>
      <c r="M10" s="2" t="s">
        <v>340</v>
      </c>
      <c r="N10" s="2" t="s">
        <v>373</v>
      </c>
      <c r="O10" s="2" t="s">
        <v>393</v>
      </c>
      <c r="P10" s="2" t="s">
        <v>393</v>
      </c>
      <c r="Q10" s="2" t="s">
        <v>392</v>
      </c>
      <c r="R10" s="2" t="s">
        <v>393</v>
      </c>
      <c r="S10" s="2" t="s">
        <v>374</v>
      </c>
      <c r="T10" s="2" t="s">
        <v>392</v>
      </c>
      <c r="U10" s="127">
        <v>239.79</v>
      </c>
      <c r="V10" s="127">
        <v>189.42</v>
      </c>
      <c r="W10" s="11">
        <v>922.49</v>
      </c>
      <c r="X10" s="11">
        <v>1</v>
      </c>
      <c r="Y10" s="11" t="s">
        <v>395</v>
      </c>
      <c r="Z10" s="11" t="s">
        <v>394</v>
      </c>
      <c r="AA10" s="11" t="s">
        <v>395</v>
      </c>
    </row>
    <row r="11" spans="1:27" s="5" customFormat="1" ht="25.5">
      <c r="A11" s="19">
        <v>6</v>
      </c>
      <c r="B11" s="1" t="s">
        <v>179</v>
      </c>
      <c r="C11" s="2" t="s">
        <v>177</v>
      </c>
      <c r="D11" s="2" t="s">
        <v>171</v>
      </c>
      <c r="E11" s="2" t="s">
        <v>165</v>
      </c>
      <c r="F11" s="2">
        <v>1934</v>
      </c>
      <c r="G11" s="120">
        <v>76294.65</v>
      </c>
      <c r="H11" s="24" t="s">
        <v>41</v>
      </c>
      <c r="I11" s="84" t="s">
        <v>282</v>
      </c>
      <c r="J11" s="102" t="s">
        <v>283</v>
      </c>
      <c r="K11" s="2" t="s">
        <v>333</v>
      </c>
      <c r="L11" s="2" t="s">
        <v>341</v>
      </c>
      <c r="M11" s="2" t="s">
        <v>335</v>
      </c>
      <c r="N11" s="2" t="s">
        <v>374</v>
      </c>
      <c r="O11" s="2" t="s">
        <v>392</v>
      </c>
      <c r="P11" s="2" t="s">
        <v>392</v>
      </c>
      <c r="Q11" s="2" t="s">
        <v>392</v>
      </c>
      <c r="R11" s="2" t="s">
        <v>392</v>
      </c>
      <c r="S11" s="2" t="s">
        <v>374</v>
      </c>
      <c r="T11" s="2" t="s">
        <v>392</v>
      </c>
      <c r="U11" s="125">
        <v>92.11</v>
      </c>
      <c r="V11" s="125">
        <v>73.01</v>
      </c>
      <c r="W11" s="2">
        <v>566.06</v>
      </c>
      <c r="X11" s="2">
        <v>2</v>
      </c>
      <c r="Y11" s="2" t="s">
        <v>395</v>
      </c>
      <c r="Z11" s="2" t="s">
        <v>394</v>
      </c>
      <c r="AA11" s="2" t="s">
        <v>395</v>
      </c>
    </row>
    <row r="12" spans="1:27" s="5" customFormat="1" ht="63.75">
      <c r="A12" s="19">
        <v>7</v>
      </c>
      <c r="B12" s="1" t="s">
        <v>180</v>
      </c>
      <c r="C12" s="2" t="s">
        <v>181</v>
      </c>
      <c r="D12" s="2" t="s">
        <v>171</v>
      </c>
      <c r="E12" s="2" t="s">
        <v>165</v>
      </c>
      <c r="F12" s="2">
        <v>1927</v>
      </c>
      <c r="G12" s="120">
        <v>1050855.83</v>
      </c>
      <c r="H12" s="24" t="s">
        <v>41</v>
      </c>
      <c r="I12" s="84" t="s">
        <v>284</v>
      </c>
      <c r="J12" s="102" t="s">
        <v>285</v>
      </c>
      <c r="K12" s="2" t="s">
        <v>333</v>
      </c>
      <c r="L12" s="2" t="s">
        <v>336</v>
      </c>
      <c r="M12" s="2" t="s">
        <v>342</v>
      </c>
      <c r="N12" s="2" t="s">
        <v>375</v>
      </c>
      <c r="O12" s="2" t="s">
        <v>393</v>
      </c>
      <c r="P12" s="2" t="s">
        <v>393</v>
      </c>
      <c r="Q12" s="2" t="s">
        <v>392</v>
      </c>
      <c r="R12" s="2" t="s">
        <v>393</v>
      </c>
      <c r="S12" s="2" t="s">
        <v>374</v>
      </c>
      <c r="T12" s="2" t="s">
        <v>392</v>
      </c>
      <c r="U12" s="128">
        <v>379.4</v>
      </c>
      <c r="V12" s="128">
        <v>910</v>
      </c>
      <c r="W12" s="16"/>
      <c r="X12" s="16">
        <v>4</v>
      </c>
      <c r="Y12" s="16" t="s">
        <v>395</v>
      </c>
      <c r="Z12" s="16" t="s">
        <v>394</v>
      </c>
      <c r="AA12" s="16" t="s">
        <v>395</v>
      </c>
    </row>
    <row r="13" spans="1:27" s="5" customFormat="1" ht="12.75">
      <c r="A13" s="19">
        <v>8</v>
      </c>
      <c r="B13" s="1" t="s">
        <v>182</v>
      </c>
      <c r="C13" s="2" t="s">
        <v>177</v>
      </c>
      <c r="D13" s="2" t="s">
        <v>165</v>
      </c>
      <c r="E13" s="2" t="s">
        <v>165</v>
      </c>
      <c r="F13" s="2">
        <v>1906</v>
      </c>
      <c r="G13" s="120">
        <v>36938.15</v>
      </c>
      <c r="H13" s="24" t="s">
        <v>41</v>
      </c>
      <c r="I13" s="84" t="s">
        <v>286</v>
      </c>
      <c r="J13" s="102" t="s">
        <v>287</v>
      </c>
      <c r="K13" s="2" t="s">
        <v>333</v>
      </c>
      <c r="L13" s="2" t="s">
        <v>341</v>
      </c>
      <c r="M13" s="2" t="s">
        <v>335</v>
      </c>
      <c r="N13" s="2" t="s">
        <v>376</v>
      </c>
      <c r="O13" s="2"/>
      <c r="P13" s="2"/>
      <c r="Q13" s="2"/>
      <c r="R13" s="2"/>
      <c r="S13" s="2"/>
      <c r="T13" s="2"/>
      <c r="U13" s="125">
        <v>35.19</v>
      </c>
      <c r="V13" s="125">
        <v>26.8</v>
      </c>
      <c r="W13" s="2">
        <v>142.52</v>
      </c>
      <c r="X13" s="2"/>
      <c r="Y13" s="2"/>
      <c r="Z13" s="2" t="s">
        <v>395</v>
      </c>
      <c r="AA13" s="2" t="s">
        <v>395</v>
      </c>
    </row>
    <row r="14" spans="1:27" s="5" customFormat="1" ht="51">
      <c r="A14" s="19">
        <v>9</v>
      </c>
      <c r="B14" s="1" t="s">
        <v>183</v>
      </c>
      <c r="C14" s="2" t="s">
        <v>184</v>
      </c>
      <c r="D14" s="2" t="s">
        <v>171</v>
      </c>
      <c r="E14" s="2" t="s">
        <v>165</v>
      </c>
      <c r="F14" s="2" t="s">
        <v>260</v>
      </c>
      <c r="G14" s="120">
        <v>204220.97</v>
      </c>
      <c r="H14" s="24" t="s">
        <v>41</v>
      </c>
      <c r="I14" s="84" t="s">
        <v>288</v>
      </c>
      <c r="J14" s="102" t="s">
        <v>289</v>
      </c>
      <c r="K14" s="2" t="s">
        <v>333</v>
      </c>
      <c r="L14" s="2" t="s">
        <v>341</v>
      </c>
      <c r="M14" s="2" t="s">
        <v>343</v>
      </c>
      <c r="N14" s="2" t="s">
        <v>377</v>
      </c>
      <c r="O14" s="2" t="s">
        <v>393</v>
      </c>
      <c r="P14" s="2" t="s">
        <v>393</v>
      </c>
      <c r="Q14" s="2" t="s">
        <v>393</v>
      </c>
      <c r="R14" s="2" t="s">
        <v>393</v>
      </c>
      <c r="S14" s="2" t="s">
        <v>363</v>
      </c>
      <c r="T14" s="2" t="s">
        <v>393</v>
      </c>
      <c r="U14" s="125">
        <v>75</v>
      </c>
      <c r="V14" s="125">
        <v>60</v>
      </c>
      <c r="W14" s="2"/>
      <c r="X14" s="2">
        <v>1</v>
      </c>
      <c r="Y14" s="2" t="s">
        <v>395</v>
      </c>
      <c r="Z14" s="2" t="s">
        <v>394</v>
      </c>
      <c r="AA14" s="2" t="s">
        <v>395</v>
      </c>
    </row>
    <row r="15" spans="1:27" s="5" customFormat="1" ht="63.75">
      <c r="A15" s="19">
        <v>10</v>
      </c>
      <c r="B15" s="1" t="s">
        <v>185</v>
      </c>
      <c r="C15" s="2" t="s">
        <v>184</v>
      </c>
      <c r="D15" s="2" t="s">
        <v>171</v>
      </c>
      <c r="E15" s="2" t="s">
        <v>165</v>
      </c>
      <c r="F15" s="2" t="s">
        <v>261</v>
      </c>
      <c r="G15" s="234">
        <v>513000</v>
      </c>
      <c r="H15" s="235" t="s">
        <v>42</v>
      </c>
      <c r="I15" s="84" t="s">
        <v>290</v>
      </c>
      <c r="J15" s="102" t="s">
        <v>291</v>
      </c>
      <c r="K15" s="2" t="s">
        <v>333</v>
      </c>
      <c r="L15" s="2" t="s">
        <v>341</v>
      </c>
      <c r="M15" s="2" t="s">
        <v>344</v>
      </c>
      <c r="N15" s="2" t="s">
        <v>378</v>
      </c>
      <c r="O15" s="2" t="s">
        <v>393</v>
      </c>
      <c r="P15" s="2" t="s">
        <v>393</v>
      </c>
      <c r="Q15" s="2" t="s">
        <v>393</v>
      </c>
      <c r="R15" s="2" t="s">
        <v>393</v>
      </c>
      <c r="S15" s="2" t="s">
        <v>374</v>
      </c>
      <c r="T15" s="2" t="s">
        <v>393</v>
      </c>
      <c r="U15" s="125">
        <v>166.52</v>
      </c>
      <c r="V15" s="125">
        <v>161.1</v>
      </c>
      <c r="W15" s="125">
        <v>707.71</v>
      </c>
      <c r="X15" s="2" t="s">
        <v>397</v>
      </c>
      <c r="Y15" s="2" t="s">
        <v>395</v>
      </c>
      <c r="Z15" s="2" t="s">
        <v>394</v>
      </c>
      <c r="AA15" s="2" t="s">
        <v>395</v>
      </c>
    </row>
    <row r="16" spans="1:27" s="5" customFormat="1" ht="63.75">
      <c r="A16" s="19">
        <v>11</v>
      </c>
      <c r="B16" s="1" t="s">
        <v>186</v>
      </c>
      <c r="C16" s="2" t="s">
        <v>184</v>
      </c>
      <c r="D16" s="2" t="s">
        <v>171</v>
      </c>
      <c r="E16" s="2" t="s">
        <v>165</v>
      </c>
      <c r="F16" s="2" t="s">
        <v>262</v>
      </c>
      <c r="G16" s="234">
        <v>703000</v>
      </c>
      <c r="H16" s="235" t="s">
        <v>42</v>
      </c>
      <c r="I16" s="84" t="s">
        <v>292</v>
      </c>
      <c r="J16" s="102" t="s">
        <v>293</v>
      </c>
      <c r="K16" s="2" t="s">
        <v>333</v>
      </c>
      <c r="L16" s="2" t="s">
        <v>334</v>
      </c>
      <c r="M16" s="2" t="s">
        <v>345</v>
      </c>
      <c r="N16" s="2" t="s">
        <v>379</v>
      </c>
      <c r="O16" s="2" t="s">
        <v>392</v>
      </c>
      <c r="P16" s="2" t="s">
        <v>392</v>
      </c>
      <c r="Q16" s="2" t="s">
        <v>392</v>
      </c>
      <c r="R16" s="2" t="s">
        <v>392</v>
      </c>
      <c r="S16" s="2" t="s">
        <v>374</v>
      </c>
      <c r="T16" s="2" t="s">
        <v>392</v>
      </c>
      <c r="U16" s="127">
        <v>228.94</v>
      </c>
      <c r="V16" s="127">
        <v>220.87</v>
      </c>
      <c r="W16" s="11">
        <v>1682.69</v>
      </c>
      <c r="X16" s="11" t="s">
        <v>398</v>
      </c>
      <c r="Y16" s="11" t="s">
        <v>394</v>
      </c>
      <c r="Z16" s="11" t="s">
        <v>394</v>
      </c>
      <c r="AA16" s="11" t="s">
        <v>395</v>
      </c>
    </row>
    <row r="17" spans="1:27" s="5" customFormat="1" ht="38.25">
      <c r="A17" s="19">
        <v>12</v>
      </c>
      <c r="B17" s="1" t="s">
        <v>187</v>
      </c>
      <c r="C17" s="2" t="s">
        <v>184</v>
      </c>
      <c r="D17" s="2" t="s">
        <v>171</v>
      </c>
      <c r="E17" s="2" t="s">
        <v>165</v>
      </c>
      <c r="F17" s="2">
        <v>1912</v>
      </c>
      <c r="G17" s="120">
        <v>128033.92</v>
      </c>
      <c r="H17" s="24" t="s">
        <v>41</v>
      </c>
      <c r="I17" s="84" t="s">
        <v>294</v>
      </c>
      <c r="J17" s="102" t="s">
        <v>295</v>
      </c>
      <c r="K17" s="2" t="s">
        <v>333</v>
      </c>
      <c r="L17" s="2" t="s">
        <v>341</v>
      </c>
      <c r="M17" s="2" t="s">
        <v>341</v>
      </c>
      <c r="N17" s="2" t="s">
        <v>380</v>
      </c>
      <c r="O17" s="2" t="s">
        <v>392</v>
      </c>
      <c r="P17" s="2" t="s">
        <v>392</v>
      </c>
      <c r="Q17" s="2" t="s">
        <v>392</v>
      </c>
      <c r="R17" s="2" t="s">
        <v>392</v>
      </c>
      <c r="S17" s="2" t="s">
        <v>374</v>
      </c>
      <c r="T17" s="2" t="s">
        <v>392</v>
      </c>
      <c r="U17" s="125">
        <v>320.6</v>
      </c>
      <c r="V17" s="125">
        <v>163.13</v>
      </c>
      <c r="W17" s="2"/>
      <c r="X17" s="2">
        <v>2</v>
      </c>
      <c r="Y17" s="2" t="s">
        <v>395</v>
      </c>
      <c r="Z17" s="2" t="s">
        <v>394</v>
      </c>
      <c r="AA17" s="2" t="s">
        <v>395</v>
      </c>
    </row>
    <row r="18" spans="1:27" s="5" customFormat="1" ht="38.25">
      <c r="A18" s="19">
        <v>13</v>
      </c>
      <c r="B18" s="1" t="s">
        <v>188</v>
      </c>
      <c r="C18" s="2" t="s">
        <v>184</v>
      </c>
      <c r="D18" s="2" t="s">
        <v>171</v>
      </c>
      <c r="E18" s="2" t="s">
        <v>165</v>
      </c>
      <c r="F18" s="2">
        <v>1856</v>
      </c>
      <c r="G18" s="234">
        <v>488000</v>
      </c>
      <c r="H18" s="235" t="s">
        <v>42</v>
      </c>
      <c r="I18" s="84" t="s">
        <v>296</v>
      </c>
      <c r="J18" s="102" t="s">
        <v>297</v>
      </c>
      <c r="K18" s="2" t="s">
        <v>333</v>
      </c>
      <c r="L18" s="2" t="s">
        <v>341</v>
      </c>
      <c r="M18" s="2" t="s">
        <v>346</v>
      </c>
      <c r="N18" s="2" t="s">
        <v>381</v>
      </c>
      <c r="O18" s="2" t="s">
        <v>393</v>
      </c>
      <c r="P18" s="2" t="s">
        <v>392</v>
      </c>
      <c r="Q18" s="2" t="s">
        <v>392</v>
      </c>
      <c r="R18" s="2" t="s">
        <v>393</v>
      </c>
      <c r="S18" s="2" t="s">
        <v>374</v>
      </c>
      <c r="T18" s="2" t="s">
        <v>392</v>
      </c>
      <c r="U18" s="128">
        <v>195.51</v>
      </c>
      <c r="V18" s="128">
        <v>148.58</v>
      </c>
      <c r="W18" s="16">
        <v>1124.18</v>
      </c>
      <c r="X18" s="16" t="s">
        <v>399</v>
      </c>
      <c r="Y18" s="16" t="s">
        <v>396</v>
      </c>
      <c r="Z18" s="16" t="s">
        <v>394</v>
      </c>
      <c r="AA18" s="16" t="s">
        <v>395</v>
      </c>
    </row>
    <row r="19" spans="1:27" s="5" customFormat="1" ht="38.25">
      <c r="A19" s="19">
        <v>14</v>
      </c>
      <c r="B19" s="1" t="s">
        <v>189</v>
      </c>
      <c r="C19" s="2" t="s">
        <v>184</v>
      </c>
      <c r="D19" s="2" t="s">
        <v>171</v>
      </c>
      <c r="E19" s="2" t="s">
        <v>165</v>
      </c>
      <c r="F19" s="2">
        <v>1904</v>
      </c>
      <c r="G19" s="120">
        <v>449443.81</v>
      </c>
      <c r="H19" s="24" t="s">
        <v>41</v>
      </c>
      <c r="I19" s="84" t="s">
        <v>298</v>
      </c>
      <c r="J19" s="102" t="s">
        <v>299</v>
      </c>
      <c r="K19" s="2" t="s">
        <v>333</v>
      </c>
      <c r="L19" s="2" t="s">
        <v>334</v>
      </c>
      <c r="M19" s="2" t="s">
        <v>347</v>
      </c>
      <c r="N19" s="2" t="s">
        <v>382</v>
      </c>
      <c r="O19" s="2" t="s">
        <v>393</v>
      </c>
      <c r="P19" s="2" t="s">
        <v>392</v>
      </c>
      <c r="Q19" s="2" t="s">
        <v>392</v>
      </c>
      <c r="R19" s="2" t="s">
        <v>393</v>
      </c>
      <c r="S19" s="2" t="s">
        <v>374</v>
      </c>
      <c r="T19" s="2" t="s">
        <v>392</v>
      </c>
      <c r="U19" s="125">
        <v>209.79</v>
      </c>
      <c r="V19" s="125">
        <v>220.87</v>
      </c>
      <c r="W19" s="2">
        <v>934.19</v>
      </c>
      <c r="X19" s="2" t="s">
        <v>400</v>
      </c>
      <c r="Y19" s="2" t="s">
        <v>395</v>
      </c>
      <c r="Z19" s="2" t="s">
        <v>394</v>
      </c>
      <c r="AA19" s="2" t="s">
        <v>395</v>
      </c>
    </row>
    <row r="20" spans="1:27" s="5" customFormat="1" ht="51">
      <c r="A20" s="19">
        <v>15</v>
      </c>
      <c r="B20" s="1" t="s">
        <v>43</v>
      </c>
      <c r="C20" s="2" t="s">
        <v>44</v>
      </c>
      <c r="D20" s="2" t="s">
        <v>171</v>
      </c>
      <c r="E20" s="2" t="s">
        <v>165</v>
      </c>
      <c r="F20" s="2" t="s">
        <v>45</v>
      </c>
      <c r="G20" s="120">
        <v>1020371</v>
      </c>
      <c r="H20" s="52" t="s">
        <v>41</v>
      </c>
      <c r="I20" s="84" t="s">
        <v>46</v>
      </c>
      <c r="J20" s="102" t="s">
        <v>300</v>
      </c>
      <c r="K20" s="2" t="s">
        <v>333</v>
      </c>
      <c r="L20" s="2" t="s">
        <v>336</v>
      </c>
      <c r="M20" s="2" t="s">
        <v>346</v>
      </c>
      <c r="N20" s="2" t="s">
        <v>47</v>
      </c>
      <c r="O20" s="2" t="s">
        <v>393</v>
      </c>
      <c r="P20" s="2" t="s">
        <v>393</v>
      </c>
      <c r="Q20" s="2" t="s">
        <v>392</v>
      </c>
      <c r="R20" s="2" t="s">
        <v>393</v>
      </c>
      <c r="S20" s="2" t="s">
        <v>374</v>
      </c>
      <c r="T20" s="2" t="s">
        <v>392</v>
      </c>
      <c r="U20" s="125">
        <v>818.06</v>
      </c>
      <c r="V20" s="125">
        <v>703.26</v>
      </c>
      <c r="W20" s="2"/>
      <c r="X20" s="2">
        <v>2</v>
      </c>
      <c r="Y20" s="2" t="s">
        <v>395</v>
      </c>
      <c r="Z20" s="2" t="s">
        <v>394</v>
      </c>
      <c r="AA20" s="2" t="s">
        <v>395</v>
      </c>
    </row>
    <row r="21" spans="1:27" s="5" customFormat="1" ht="38.25">
      <c r="A21" s="19">
        <v>16</v>
      </c>
      <c r="B21" s="1" t="s">
        <v>190</v>
      </c>
      <c r="C21" s="2"/>
      <c r="D21" s="2" t="s">
        <v>171</v>
      </c>
      <c r="E21" s="2" t="s">
        <v>165</v>
      </c>
      <c r="F21" s="2" t="s">
        <v>263</v>
      </c>
      <c r="G21" s="120">
        <v>69000</v>
      </c>
      <c r="H21" s="52" t="s">
        <v>41</v>
      </c>
      <c r="I21" s="84" t="s">
        <v>301</v>
      </c>
      <c r="J21" s="102" t="s">
        <v>302</v>
      </c>
      <c r="K21" s="2" t="s">
        <v>348</v>
      </c>
      <c r="L21" s="2" t="s">
        <v>335</v>
      </c>
      <c r="M21" s="2" t="s">
        <v>349</v>
      </c>
      <c r="N21" s="2" t="s">
        <v>384</v>
      </c>
      <c r="O21" s="2" t="s">
        <v>401</v>
      </c>
      <c r="P21" s="2" t="s">
        <v>374</v>
      </c>
      <c r="Q21" s="2" t="s">
        <v>374</v>
      </c>
      <c r="R21" s="2" t="s">
        <v>402</v>
      </c>
      <c r="S21" s="2" t="s">
        <v>374</v>
      </c>
      <c r="T21" s="2" t="s">
        <v>374</v>
      </c>
      <c r="U21" s="125">
        <v>78.75</v>
      </c>
      <c r="V21" s="125">
        <v>63</v>
      </c>
      <c r="W21" s="2"/>
      <c r="X21" s="2">
        <v>1</v>
      </c>
      <c r="Y21" s="2" t="s">
        <v>395</v>
      </c>
      <c r="Z21" s="2" t="s">
        <v>395</v>
      </c>
      <c r="AA21" s="2" t="s">
        <v>395</v>
      </c>
    </row>
    <row r="22" spans="1:27" s="5" customFormat="1" ht="38.25">
      <c r="A22" s="19">
        <v>17</v>
      </c>
      <c r="B22" s="1" t="s">
        <v>191</v>
      </c>
      <c r="C22" s="2"/>
      <c r="D22" s="2" t="s">
        <v>171</v>
      </c>
      <c r="E22" s="2" t="s">
        <v>165</v>
      </c>
      <c r="F22" s="2">
        <v>1983</v>
      </c>
      <c r="G22" s="120">
        <v>179000</v>
      </c>
      <c r="H22" s="24">
        <v>553000</v>
      </c>
      <c r="I22" s="84" t="s">
        <v>303</v>
      </c>
      <c r="J22" s="102" t="s">
        <v>304</v>
      </c>
      <c r="K22" s="2" t="s">
        <v>333</v>
      </c>
      <c r="L22" s="2" t="s">
        <v>336</v>
      </c>
      <c r="M22" s="2" t="s">
        <v>350</v>
      </c>
      <c r="N22" s="2" t="s">
        <v>383</v>
      </c>
      <c r="O22" s="2" t="s">
        <v>392</v>
      </c>
      <c r="P22" s="2" t="s">
        <v>392</v>
      </c>
      <c r="Q22" s="2" t="s">
        <v>403</v>
      </c>
      <c r="R22" s="2" t="s">
        <v>392</v>
      </c>
      <c r="S22" s="2" t="s">
        <v>374</v>
      </c>
      <c r="T22" s="2" t="s">
        <v>392</v>
      </c>
      <c r="U22" s="125">
        <v>104.64</v>
      </c>
      <c r="V22" s="125">
        <v>83.71</v>
      </c>
      <c r="W22" s="2"/>
      <c r="X22" s="2">
        <v>1</v>
      </c>
      <c r="Y22" s="2" t="s">
        <v>395</v>
      </c>
      <c r="Z22" s="2" t="s">
        <v>394</v>
      </c>
      <c r="AA22" s="2" t="s">
        <v>395</v>
      </c>
    </row>
    <row r="23" spans="1:27" s="5" customFormat="1" ht="51">
      <c r="A23" s="19">
        <v>18</v>
      </c>
      <c r="B23" s="1" t="s">
        <v>192</v>
      </c>
      <c r="C23" s="2" t="s">
        <v>193</v>
      </c>
      <c r="D23" s="2" t="s">
        <v>171</v>
      </c>
      <c r="E23" s="2" t="s">
        <v>165</v>
      </c>
      <c r="F23" s="2" t="s">
        <v>264</v>
      </c>
      <c r="G23" s="120">
        <v>711751.56</v>
      </c>
      <c r="H23" s="24" t="s">
        <v>41</v>
      </c>
      <c r="I23" s="84" t="s">
        <v>303</v>
      </c>
      <c r="J23" s="102" t="s">
        <v>305</v>
      </c>
      <c r="K23" s="2" t="s">
        <v>333</v>
      </c>
      <c r="L23" s="2" t="s">
        <v>336</v>
      </c>
      <c r="M23" s="2" t="s">
        <v>351</v>
      </c>
      <c r="N23" s="2" t="s">
        <v>385</v>
      </c>
      <c r="O23" s="2" t="s">
        <v>392</v>
      </c>
      <c r="P23" s="2" t="s">
        <v>392</v>
      </c>
      <c r="Q23" s="2" t="s">
        <v>392</v>
      </c>
      <c r="R23" s="2" t="s">
        <v>392</v>
      </c>
      <c r="S23" s="2" t="s">
        <v>363</v>
      </c>
      <c r="T23" s="2" t="s">
        <v>392</v>
      </c>
      <c r="U23" s="2">
        <v>395.83</v>
      </c>
      <c r="V23" s="125">
        <v>950</v>
      </c>
      <c r="W23" s="2"/>
      <c r="X23" s="2">
        <v>3</v>
      </c>
      <c r="Y23" s="2" t="s">
        <v>394</v>
      </c>
      <c r="Z23" s="2" t="s">
        <v>394</v>
      </c>
      <c r="AA23" s="2" t="s">
        <v>395</v>
      </c>
    </row>
    <row r="24" spans="1:27" s="5" customFormat="1" ht="12.75">
      <c r="A24" s="19">
        <v>19</v>
      </c>
      <c r="B24" s="1" t="s">
        <v>194</v>
      </c>
      <c r="C24" s="2" t="s">
        <v>195</v>
      </c>
      <c r="D24" s="2" t="s">
        <v>171</v>
      </c>
      <c r="E24" s="2" t="s">
        <v>165</v>
      </c>
      <c r="F24" s="2">
        <v>2008</v>
      </c>
      <c r="G24" s="120">
        <v>133337.58</v>
      </c>
      <c r="H24" s="24" t="s">
        <v>41</v>
      </c>
      <c r="I24" s="84" t="s">
        <v>306</v>
      </c>
      <c r="J24" s="102" t="s">
        <v>307</v>
      </c>
      <c r="K24" s="2" t="s">
        <v>333</v>
      </c>
      <c r="L24" s="2"/>
      <c r="M24" s="2"/>
      <c r="N24" s="2" t="s">
        <v>383</v>
      </c>
      <c r="O24" s="2" t="s">
        <v>393</v>
      </c>
      <c r="P24" s="2" t="s">
        <v>393</v>
      </c>
      <c r="Q24" s="2" t="s">
        <v>393</v>
      </c>
      <c r="R24" s="2" t="s">
        <v>393</v>
      </c>
      <c r="S24" s="2" t="s">
        <v>374</v>
      </c>
      <c r="T24" s="2" t="s">
        <v>392</v>
      </c>
      <c r="U24" s="2">
        <v>78.84</v>
      </c>
      <c r="V24" s="125">
        <v>61.09</v>
      </c>
      <c r="W24" s="2">
        <v>336.65</v>
      </c>
      <c r="X24" s="2">
        <v>1</v>
      </c>
      <c r="Y24" s="2"/>
      <c r="Z24" s="2" t="s">
        <v>394</v>
      </c>
      <c r="AA24" s="2"/>
    </row>
    <row r="25" spans="1:27" s="5" customFormat="1" ht="38.25">
      <c r="A25" s="19">
        <v>20</v>
      </c>
      <c r="B25" s="1" t="s">
        <v>196</v>
      </c>
      <c r="C25" s="2" t="s">
        <v>197</v>
      </c>
      <c r="D25" s="2" t="s">
        <v>171</v>
      </c>
      <c r="E25" s="2" t="s">
        <v>165</v>
      </c>
      <c r="F25" s="2" t="s">
        <v>265</v>
      </c>
      <c r="G25" s="120">
        <v>728920.63</v>
      </c>
      <c r="H25" s="24" t="s">
        <v>41</v>
      </c>
      <c r="I25" s="84" t="s">
        <v>308</v>
      </c>
      <c r="J25" s="102" t="s">
        <v>309</v>
      </c>
      <c r="K25" s="2" t="s">
        <v>352</v>
      </c>
      <c r="L25" s="2" t="s">
        <v>353</v>
      </c>
      <c r="M25" s="2" t="s">
        <v>351</v>
      </c>
      <c r="N25" s="2" t="s">
        <v>386</v>
      </c>
      <c r="O25" s="2" t="s">
        <v>393</v>
      </c>
      <c r="P25" s="2" t="s">
        <v>393</v>
      </c>
      <c r="Q25" s="2" t="s">
        <v>393</v>
      </c>
      <c r="R25" s="2" t="s">
        <v>393</v>
      </c>
      <c r="S25" s="2" t="s">
        <v>374</v>
      </c>
      <c r="T25" s="2" t="s">
        <v>393</v>
      </c>
      <c r="U25" s="2">
        <v>195.26</v>
      </c>
      <c r="V25" s="125">
        <v>312.42</v>
      </c>
      <c r="W25" s="2"/>
      <c r="X25" s="2">
        <v>2</v>
      </c>
      <c r="Y25" s="2" t="s">
        <v>396</v>
      </c>
      <c r="Z25" s="2" t="s">
        <v>394</v>
      </c>
      <c r="AA25" s="2" t="s">
        <v>395</v>
      </c>
    </row>
    <row r="26" spans="1:27" s="5" customFormat="1" ht="38.25">
      <c r="A26" s="19">
        <v>21</v>
      </c>
      <c r="B26" s="1" t="s">
        <v>198</v>
      </c>
      <c r="C26" s="2" t="s">
        <v>199</v>
      </c>
      <c r="D26" s="2" t="s">
        <v>171</v>
      </c>
      <c r="E26" s="2" t="s">
        <v>165</v>
      </c>
      <c r="F26" s="2" t="s">
        <v>265</v>
      </c>
      <c r="G26" s="120">
        <v>8341.34</v>
      </c>
      <c r="H26" s="52" t="s">
        <v>41</v>
      </c>
      <c r="I26" s="84" t="s">
        <v>310</v>
      </c>
      <c r="J26" s="102" t="s">
        <v>309</v>
      </c>
      <c r="K26" s="2" t="s">
        <v>352</v>
      </c>
      <c r="L26" s="2" t="s">
        <v>353</v>
      </c>
      <c r="M26" s="2" t="s">
        <v>351</v>
      </c>
      <c r="N26" s="2" t="s">
        <v>387</v>
      </c>
      <c r="O26" s="2" t="s">
        <v>393</v>
      </c>
      <c r="P26" s="2" t="s">
        <v>393</v>
      </c>
      <c r="Q26" s="2" t="s">
        <v>393</v>
      </c>
      <c r="R26" s="2" t="s">
        <v>393</v>
      </c>
      <c r="S26" s="2" t="s">
        <v>374</v>
      </c>
      <c r="T26" s="2" t="s">
        <v>393</v>
      </c>
      <c r="U26" s="2"/>
      <c r="V26" s="125">
        <v>5</v>
      </c>
      <c r="W26" s="2"/>
      <c r="X26" s="2">
        <v>1</v>
      </c>
      <c r="Y26" s="2" t="s">
        <v>395</v>
      </c>
      <c r="Z26" s="2" t="s">
        <v>395</v>
      </c>
      <c r="AA26" s="2" t="s">
        <v>395</v>
      </c>
    </row>
    <row r="27" spans="1:27" s="5" customFormat="1" ht="25.5">
      <c r="A27" s="19">
        <v>22</v>
      </c>
      <c r="B27" s="1" t="s">
        <v>200</v>
      </c>
      <c r="C27" s="2" t="s">
        <v>201</v>
      </c>
      <c r="D27" s="2" t="s">
        <v>171</v>
      </c>
      <c r="E27" s="2" t="s">
        <v>165</v>
      </c>
      <c r="F27" s="2">
        <v>2010</v>
      </c>
      <c r="G27" s="120">
        <v>689759.75</v>
      </c>
      <c r="H27" s="52" t="s">
        <v>41</v>
      </c>
      <c r="I27" s="84" t="s">
        <v>303</v>
      </c>
      <c r="J27" s="102" t="s">
        <v>311</v>
      </c>
      <c r="K27" s="2" t="s">
        <v>338</v>
      </c>
      <c r="L27" s="2" t="s">
        <v>354</v>
      </c>
      <c r="M27" s="2" t="s">
        <v>351</v>
      </c>
      <c r="N27" s="2" t="s">
        <v>383</v>
      </c>
      <c r="O27" s="2" t="s">
        <v>393</v>
      </c>
      <c r="P27" s="2" t="s">
        <v>393</v>
      </c>
      <c r="Q27" s="2" t="s">
        <v>393</v>
      </c>
      <c r="R27" s="2" t="s">
        <v>393</v>
      </c>
      <c r="S27" s="2" t="s">
        <v>374</v>
      </c>
      <c r="T27" s="2" t="s">
        <v>393</v>
      </c>
      <c r="U27" s="2"/>
      <c r="V27" s="125">
        <v>62</v>
      </c>
      <c r="W27" s="2"/>
      <c r="X27" s="2">
        <v>1</v>
      </c>
      <c r="Y27" s="2" t="s">
        <v>395</v>
      </c>
      <c r="Z27" s="2" t="s">
        <v>394</v>
      </c>
      <c r="AA27" s="2" t="s">
        <v>395</v>
      </c>
    </row>
    <row r="28" spans="1:27" s="5" customFormat="1" ht="12.75">
      <c r="A28" s="19">
        <v>23</v>
      </c>
      <c r="B28" s="1" t="s">
        <v>202</v>
      </c>
      <c r="C28" s="2" t="s">
        <v>203</v>
      </c>
      <c r="D28" s="2" t="s">
        <v>165</v>
      </c>
      <c r="E28" s="2" t="s">
        <v>165</v>
      </c>
      <c r="F28" s="2" t="s">
        <v>266</v>
      </c>
      <c r="G28" s="120">
        <v>120538</v>
      </c>
      <c r="H28" s="24" t="s">
        <v>41</v>
      </c>
      <c r="I28" s="84" t="s">
        <v>303</v>
      </c>
      <c r="J28" s="102" t="s">
        <v>312</v>
      </c>
      <c r="K28" s="2" t="s">
        <v>338</v>
      </c>
      <c r="L28" s="2" t="s">
        <v>354</v>
      </c>
      <c r="M28" s="2" t="s">
        <v>351</v>
      </c>
      <c r="N28" s="2" t="s">
        <v>383</v>
      </c>
      <c r="O28" s="2" t="s">
        <v>404</v>
      </c>
      <c r="P28" s="2" t="s">
        <v>404</v>
      </c>
      <c r="Q28" s="2" t="s">
        <v>404</v>
      </c>
      <c r="R28" s="2" t="s">
        <v>404</v>
      </c>
      <c r="S28" s="2" t="s">
        <v>374</v>
      </c>
      <c r="T28" s="2" t="s">
        <v>404</v>
      </c>
      <c r="U28" s="11">
        <v>85</v>
      </c>
      <c r="V28" s="125">
        <v>68</v>
      </c>
      <c r="W28" s="11"/>
      <c r="X28" s="11">
        <v>1</v>
      </c>
      <c r="Y28" s="11" t="s">
        <v>405</v>
      </c>
      <c r="Z28" s="11" t="s">
        <v>395</v>
      </c>
      <c r="AA28" s="11" t="s">
        <v>395</v>
      </c>
    </row>
    <row r="29" spans="1:27" s="5" customFormat="1" ht="12.75">
      <c r="A29" s="19">
        <v>24</v>
      </c>
      <c r="B29" s="1" t="s">
        <v>204</v>
      </c>
      <c r="C29" s="2" t="s">
        <v>205</v>
      </c>
      <c r="D29" s="2" t="s">
        <v>171</v>
      </c>
      <c r="E29" s="2" t="s">
        <v>165</v>
      </c>
      <c r="F29" s="2" t="s">
        <v>267</v>
      </c>
      <c r="G29" s="120">
        <v>172122.87</v>
      </c>
      <c r="H29" s="52" t="s">
        <v>41</v>
      </c>
      <c r="I29" s="84" t="s">
        <v>313</v>
      </c>
      <c r="J29" s="102" t="s">
        <v>314</v>
      </c>
      <c r="K29" s="2" t="s">
        <v>338</v>
      </c>
      <c r="L29" s="2" t="s">
        <v>354</v>
      </c>
      <c r="M29" s="2" t="s">
        <v>351</v>
      </c>
      <c r="N29" s="2" t="s">
        <v>383</v>
      </c>
      <c r="O29" s="2" t="s">
        <v>393</v>
      </c>
      <c r="P29" s="2" t="s">
        <v>393</v>
      </c>
      <c r="Q29" s="2" t="s">
        <v>393</v>
      </c>
      <c r="R29" s="2" t="s">
        <v>393</v>
      </c>
      <c r="S29" s="2" t="s">
        <v>393</v>
      </c>
      <c r="T29" s="129" t="s">
        <v>393</v>
      </c>
      <c r="U29" s="2">
        <v>224.4</v>
      </c>
      <c r="V29" s="125">
        <v>179.52</v>
      </c>
      <c r="W29" s="2"/>
      <c r="X29" s="2">
        <v>1</v>
      </c>
      <c r="Y29" s="2" t="s">
        <v>395</v>
      </c>
      <c r="Z29" s="2" t="s">
        <v>394</v>
      </c>
      <c r="AA29" s="2" t="s">
        <v>395</v>
      </c>
    </row>
    <row r="30" spans="1:27" s="5" customFormat="1" ht="38.25">
      <c r="A30" s="19">
        <v>25</v>
      </c>
      <c r="B30" s="1" t="s">
        <v>206</v>
      </c>
      <c r="C30" s="2" t="s">
        <v>207</v>
      </c>
      <c r="D30" s="2" t="s">
        <v>171</v>
      </c>
      <c r="E30" s="2" t="s">
        <v>165</v>
      </c>
      <c r="F30" s="2" t="s">
        <v>268</v>
      </c>
      <c r="G30" s="120">
        <v>574719.78</v>
      </c>
      <c r="H30" s="52" t="s">
        <v>41</v>
      </c>
      <c r="I30" s="84" t="s">
        <v>315</v>
      </c>
      <c r="J30" s="102" t="s">
        <v>316</v>
      </c>
      <c r="K30" s="2" t="s">
        <v>352</v>
      </c>
      <c r="L30" s="2" t="s">
        <v>354</v>
      </c>
      <c r="M30" s="2" t="s">
        <v>354</v>
      </c>
      <c r="N30" s="2" t="s">
        <v>388</v>
      </c>
      <c r="O30" s="2" t="s">
        <v>393</v>
      </c>
      <c r="P30" s="2" t="s">
        <v>393</v>
      </c>
      <c r="Q30" s="2" t="s">
        <v>393</v>
      </c>
      <c r="R30" s="2" t="s">
        <v>393</v>
      </c>
      <c r="S30" s="2" t="s">
        <v>363</v>
      </c>
      <c r="T30" s="2" t="s">
        <v>393</v>
      </c>
      <c r="U30" s="16">
        <v>293.75</v>
      </c>
      <c r="V30" s="125">
        <v>235</v>
      </c>
      <c r="W30" s="16"/>
      <c r="X30" s="16">
        <v>1</v>
      </c>
      <c r="Y30" s="16" t="s">
        <v>395</v>
      </c>
      <c r="Z30" s="16" t="s">
        <v>394</v>
      </c>
      <c r="AA30" s="16" t="s">
        <v>395</v>
      </c>
    </row>
    <row r="31" spans="1:27" s="5" customFormat="1" ht="153">
      <c r="A31" s="19">
        <v>26</v>
      </c>
      <c r="B31" s="1" t="s">
        <v>208</v>
      </c>
      <c r="C31" s="2" t="s">
        <v>209</v>
      </c>
      <c r="D31" s="2" t="s">
        <v>171</v>
      </c>
      <c r="E31" s="2" t="s">
        <v>165</v>
      </c>
      <c r="F31" s="2">
        <v>1953</v>
      </c>
      <c r="G31" s="120">
        <v>2300634.05</v>
      </c>
      <c r="H31" s="52" t="s">
        <v>41</v>
      </c>
      <c r="I31" s="84" t="s">
        <v>317</v>
      </c>
      <c r="J31" s="102" t="s">
        <v>318</v>
      </c>
      <c r="K31" s="2" t="s">
        <v>355</v>
      </c>
      <c r="L31" s="2" t="s">
        <v>356</v>
      </c>
      <c r="M31" s="2" t="s">
        <v>357</v>
      </c>
      <c r="N31" s="2" t="s">
        <v>389</v>
      </c>
      <c r="O31" s="2" t="s">
        <v>392</v>
      </c>
      <c r="P31" s="2" t="s">
        <v>392</v>
      </c>
      <c r="Q31" s="2" t="s">
        <v>392</v>
      </c>
      <c r="R31" s="2" t="s">
        <v>406</v>
      </c>
      <c r="S31" s="2" t="s">
        <v>407</v>
      </c>
      <c r="T31" s="2" t="s">
        <v>408</v>
      </c>
      <c r="U31" s="2">
        <v>1543.3</v>
      </c>
      <c r="V31" s="125">
        <v>3050.68</v>
      </c>
      <c r="W31" s="2"/>
      <c r="X31" s="2">
        <v>3</v>
      </c>
      <c r="Y31" s="2" t="s">
        <v>394</v>
      </c>
      <c r="Z31" s="2" t="s">
        <v>394</v>
      </c>
      <c r="AA31" s="2" t="s">
        <v>395</v>
      </c>
    </row>
    <row r="32" spans="1:27" s="5" customFormat="1" ht="25.5">
      <c r="A32" s="19">
        <v>27</v>
      </c>
      <c r="B32" s="1" t="s">
        <v>210</v>
      </c>
      <c r="C32" s="2" t="s">
        <v>195</v>
      </c>
      <c r="D32" s="2" t="s">
        <v>171</v>
      </c>
      <c r="E32" s="2" t="s">
        <v>165</v>
      </c>
      <c r="F32" s="2">
        <v>1990</v>
      </c>
      <c r="G32" s="234">
        <v>113000</v>
      </c>
      <c r="H32" s="235" t="s">
        <v>42</v>
      </c>
      <c r="I32" s="84" t="s">
        <v>319</v>
      </c>
      <c r="J32" s="102" t="s">
        <v>299</v>
      </c>
      <c r="K32" s="2" t="s">
        <v>333</v>
      </c>
      <c r="L32" s="2" t="s">
        <v>358</v>
      </c>
      <c r="M32" s="2" t="s">
        <v>346</v>
      </c>
      <c r="N32" s="2" t="s">
        <v>383</v>
      </c>
      <c r="O32" s="2" t="s">
        <v>392</v>
      </c>
      <c r="P32" s="2" t="s">
        <v>392</v>
      </c>
      <c r="Q32" s="2" t="s">
        <v>392</v>
      </c>
      <c r="R32" s="2" t="s">
        <v>392</v>
      </c>
      <c r="S32" s="2" t="s">
        <v>363</v>
      </c>
      <c r="T32" s="2" t="s">
        <v>392</v>
      </c>
      <c r="U32" s="2">
        <v>86.98</v>
      </c>
      <c r="V32" s="125">
        <v>66.86</v>
      </c>
      <c r="W32" s="2">
        <v>341.25</v>
      </c>
      <c r="X32" s="2">
        <v>1</v>
      </c>
      <c r="Y32" s="2" t="s">
        <v>395</v>
      </c>
      <c r="Z32" s="2" t="s">
        <v>394</v>
      </c>
      <c r="AA32" s="2" t="s">
        <v>395</v>
      </c>
    </row>
    <row r="33" spans="1:27" s="5" customFormat="1" ht="25.5">
      <c r="A33" s="19">
        <v>28</v>
      </c>
      <c r="B33" s="1" t="s">
        <v>211</v>
      </c>
      <c r="C33" s="2" t="s">
        <v>195</v>
      </c>
      <c r="D33" s="2" t="s">
        <v>171</v>
      </c>
      <c r="E33" s="2" t="s">
        <v>165</v>
      </c>
      <c r="F33" s="2">
        <v>1989</v>
      </c>
      <c r="G33" s="120">
        <v>30012</v>
      </c>
      <c r="H33" s="52" t="s">
        <v>41</v>
      </c>
      <c r="I33" s="84" t="s">
        <v>320</v>
      </c>
      <c r="J33" s="102" t="s">
        <v>321</v>
      </c>
      <c r="K33" s="2" t="s">
        <v>359</v>
      </c>
      <c r="L33" s="2" t="s">
        <v>360</v>
      </c>
      <c r="M33" s="2" t="s">
        <v>361</v>
      </c>
      <c r="N33" s="2" t="s">
        <v>383</v>
      </c>
      <c r="O33" s="2" t="s">
        <v>392</v>
      </c>
      <c r="P33" s="2" t="s">
        <v>392</v>
      </c>
      <c r="Q33" s="2" t="s">
        <v>392</v>
      </c>
      <c r="R33" s="2" t="s">
        <v>392</v>
      </c>
      <c r="S33" s="2" t="s">
        <v>363</v>
      </c>
      <c r="T33" s="2" t="s">
        <v>392</v>
      </c>
      <c r="U33" s="2"/>
      <c r="V33" s="125">
        <v>112.55</v>
      </c>
      <c r="W33" s="2"/>
      <c r="X33" s="2">
        <v>1</v>
      </c>
      <c r="Y33" s="2" t="s">
        <v>395</v>
      </c>
      <c r="Z33" s="2" t="s">
        <v>394</v>
      </c>
      <c r="AA33" s="2" t="s">
        <v>395</v>
      </c>
    </row>
    <row r="34" spans="1:27" s="5" customFormat="1" ht="38.25">
      <c r="A34" s="19">
        <v>29</v>
      </c>
      <c r="B34" s="1" t="s">
        <v>212</v>
      </c>
      <c r="C34" s="2" t="s">
        <v>213</v>
      </c>
      <c r="D34" s="2" t="s">
        <v>171</v>
      </c>
      <c r="E34" s="2" t="s">
        <v>165</v>
      </c>
      <c r="F34" s="2">
        <v>2010</v>
      </c>
      <c r="G34" s="120">
        <v>11804.8</v>
      </c>
      <c r="H34" s="52" t="s">
        <v>41</v>
      </c>
      <c r="I34" s="84" t="s">
        <v>320</v>
      </c>
      <c r="J34" s="102" t="s">
        <v>321</v>
      </c>
      <c r="K34" s="2" t="s">
        <v>362</v>
      </c>
      <c r="L34" s="2" t="s">
        <v>363</v>
      </c>
      <c r="M34" s="2" t="s">
        <v>362</v>
      </c>
      <c r="N34" s="2" t="s">
        <v>383</v>
      </c>
      <c r="O34" s="2" t="s">
        <v>392</v>
      </c>
      <c r="P34" s="2" t="s">
        <v>363</v>
      </c>
      <c r="Q34" s="2" t="s">
        <v>363</v>
      </c>
      <c r="R34" s="2" t="s">
        <v>363</v>
      </c>
      <c r="S34" s="2" t="s">
        <v>363</v>
      </c>
      <c r="T34" s="2" t="s">
        <v>363</v>
      </c>
      <c r="U34" s="2"/>
      <c r="V34" s="2"/>
      <c r="W34" s="2"/>
      <c r="X34" s="2">
        <v>1</v>
      </c>
      <c r="Y34" s="2" t="s">
        <v>395</v>
      </c>
      <c r="Z34" s="2" t="s">
        <v>395</v>
      </c>
      <c r="AA34" s="2" t="s">
        <v>395</v>
      </c>
    </row>
    <row r="35" spans="1:27" s="5" customFormat="1" ht="38.25">
      <c r="A35" s="19">
        <v>30</v>
      </c>
      <c r="B35" s="1" t="s">
        <v>212</v>
      </c>
      <c r="C35" s="2" t="s">
        <v>213</v>
      </c>
      <c r="D35" s="2" t="s">
        <v>171</v>
      </c>
      <c r="E35" s="2" t="s">
        <v>165</v>
      </c>
      <c r="F35" s="2">
        <v>2010</v>
      </c>
      <c r="G35" s="120">
        <v>11804.8</v>
      </c>
      <c r="H35" s="52" t="s">
        <v>41</v>
      </c>
      <c r="I35" s="84" t="s">
        <v>320</v>
      </c>
      <c r="J35" s="102" t="s">
        <v>321</v>
      </c>
      <c r="K35" s="2" t="s">
        <v>362</v>
      </c>
      <c r="L35" s="2" t="s">
        <v>363</v>
      </c>
      <c r="M35" s="2" t="s">
        <v>362</v>
      </c>
      <c r="N35" s="2" t="s">
        <v>383</v>
      </c>
      <c r="O35" s="2" t="s">
        <v>392</v>
      </c>
      <c r="P35" s="2" t="s">
        <v>363</v>
      </c>
      <c r="Q35" s="2" t="s">
        <v>363</v>
      </c>
      <c r="R35" s="2" t="s">
        <v>363</v>
      </c>
      <c r="S35" s="2" t="s">
        <v>363</v>
      </c>
      <c r="T35" s="2" t="s">
        <v>363</v>
      </c>
      <c r="U35" s="2"/>
      <c r="V35" s="2"/>
      <c r="W35" s="2"/>
      <c r="X35" s="2">
        <v>1</v>
      </c>
      <c r="Y35" s="2" t="s">
        <v>395</v>
      </c>
      <c r="Z35" s="2" t="s">
        <v>395</v>
      </c>
      <c r="AA35" s="2" t="s">
        <v>395</v>
      </c>
    </row>
    <row r="36" spans="1:27" s="5" customFormat="1" ht="38.25">
      <c r="A36" s="19">
        <v>31</v>
      </c>
      <c r="B36" s="1" t="s">
        <v>214</v>
      </c>
      <c r="C36" s="2" t="s">
        <v>215</v>
      </c>
      <c r="D36" s="2" t="s">
        <v>171</v>
      </c>
      <c r="E36" s="2" t="s">
        <v>165</v>
      </c>
      <c r="F36" s="2" t="s">
        <v>269</v>
      </c>
      <c r="G36" s="120">
        <v>22260.42</v>
      </c>
      <c r="H36" s="52" t="s">
        <v>41</v>
      </c>
      <c r="I36" s="84"/>
      <c r="J36" s="102" t="s">
        <v>322</v>
      </c>
      <c r="K36" s="2" t="s">
        <v>335</v>
      </c>
      <c r="L36" s="2" t="s">
        <v>335</v>
      </c>
      <c r="M36" s="2" t="s">
        <v>335</v>
      </c>
      <c r="N36" s="2" t="s">
        <v>383</v>
      </c>
      <c r="O36" s="2" t="s">
        <v>392</v>
      </c>
      <c r="P36" s="2" t="s">
        <v>392</v>
      </c>
      <c r="Q36" s="2" t="s">
        <v>363</v>
      </c>
      <c r="R36" s="2" t="s">
        <v>363</v>
      </c>
      <c r="S36" s="2" t="s">
        <v>363</v>
      </c>
      <c r="T36" s="2" t="s">
        <v>363</v>
      </c>
      <c r="U36" s="2"/>
      <c r="V36" s="2"/>
      <c r="W36" s="2"/>
      <c r="X36" s="2">
        <v>1</v>
      </c>
      <c r="Y36" s="2" t="s">
        <v>395</v>
      </c>
      <c r="Z36" s="2" t="s">
        <v>395</v>
      </c>
      <c r="AA36" s="2" t="s">
        <v>395</v>
      </c>
    </row>
    <row r="37" spans="1:27" s="5" customFormat="1" ht="38.25">
      <c r="A37" s="19">
        <v>32</v>
      </c>
      <c r="B37" s="1" t="s">
        <v>216</v>
      </c>
      <c r="C37" s="2" t="s">
        <v>215</v>
      </c>
      <c r="D37" s="2" t="s">
        <v>171</v>
      </c>
      <c r="E37" s="2" t="s">
        <v>165</v>
      </c>
      <c r="F37" s="2" t="s">
        <v>269</v>
      </c>
      <c r="G37" s="120">
        <v>52341.45</v>
      </c>
      <c r="H37" s="52" t="s">
        <v>41</v>
      </c>
      <c r="I37" s="84" t="s">
        <v>323</v>
      </c>
      <c r="J37" s="102" t="s">
        <v>322</v>
      </c>
      <c r="K37" s="2" t="s">
        <v>335</v>
      </c>
      <c r="L37" s="2" t="s">
        <v>335</v>
      </c>
      <c r="M37" s="2" t="s">
        <v>335</v>
      </c>
      <c r="N37" s="2" t="s">
        <v>383</v>
      </c>
      <c r="O37" s="2" t="s">
        <v>392</v>
      </c>
      <c r="P37" s="2" t="s">
        <v>392</v>
      </c>
      <c r="Q37" s="2" t="s">
        <v>392</v>
      </c>
      <c r="R37" s="2" t="s">
        <v>392</v>
      </c>
      <c r="S37" s="2" t="s">
        <v>374</v>
      </c>
      <c r="T37" s="2" t="s">
        <v>374</v>
      </c>
      <c r="U37" s="2"/>
      <c r="V37" s="2"/>
      <c r="W37" s="2"/>
      <c r="X37" s="2">
        <v>2</v>
      </c>
      <c r="Y37" s="2" t="s">
        <v>395</v>
      </c>
      <c r="Z37" s="2" t="s">
        <v>394</v>
      </c>
      <c r="AA37" s="2" t="s">
        <v>395</v>
      </c>
    </row>
    <row r="38" spans="1:27" s="5" customFormat="1" ht="38.25">
      <c r="A38" s="19">
        <v>33</v>
      </c>
      <c r="B38" s="1" t="s">
        <v>217</v>
      </c>
      <c r="C38" s="2" t="s">
        <v>215</v>
      </c>
      <c r="D38" s="2" t="s">
        <v>171</v>
      </c>
      <c r="E38" s="2" t="s">
        <v>165</v>
      </c>
      <c r="F38" s="2" t="s">
        <v>269</v>
      </c>
      <c r="G38" s="120">
        <v>31912.6</v>
      </c>
      <c r="H38" s="52" t="s">
        <v>41</v>
      </c>
      <c r="I38" s="84"/>
      <c r="J38" s="102" t="s">
        <v>322</v>
      </c>
      <c r="K38" s="2" t="s">
        <v>335</v>
      </c>
      <c r="L38" s="2" t="s">
        <v>335</v>
      </c>
      <c r="M38" s="2" t="s">
        <v>335</v>
      </c>
      <c r="N38" s="2" t="s">
        <v>383</v>
      </c>
      <c r="O38" s="2" t="s">
        <v>392</v>
      </c>
      <c r="P38" s="2" t="s">
        <v>392</v>
      </c>
      <c r="Q38" s="2" t="s">
        <v>392</v>
      </c>
      <c r="R38" s="2" t="s">
        <v>392</v>
      </c>
      <c r="S38" s="2" t="s">
        <v>374</v>
      </c>
      <c r="T38" s="2" t="s">
        <v>374</v>
      </c>
      <c r="U38" s="2"/>
      <c r="V38" s="2"/>
      <c r="W38" s="2"/>
      <c r="X38" s="2">
        <v>1</v>
      </c>
      <c r="Y38" s="2" t="s">
        <v>395</v>
      </c>
      <c r="Z38" s="2" t="s">
        <v>394</v>
      </c>
      <c r="AA38" s="2" t="s">
        <v>395</v>
      </c>
    </row>
    <row r="39" spans="1:27" s="5" customFormat="1" ht="51">
      <c r="A39" s="19">
        <v>34</v>
      </c>
      <c r="B39" s="1" t="s">
        <v>218</v>
      </c>
      <c r="C39" s="2" t="s">
        <v>219</v>
      </c>
      <c r="D39" s="2" t="s">
        <v>171</v>
      </c>
      <c r="E39" s="2" t="s">
        <v>171</v>
      </c>
      <c r="F39" s="2" t="s">
        <v>270</v>
      </c>
      <c r="G39" s="120">
        <v>3654042.47</v>
      </c>
      <c r="H39" s="52" t="s">
        <v>41</v>
      </c>
      <c r="I39" s="84" t="s">
        <v>303</v>
      </c>
      <c r="J39" s="102" t="s">
        <v>324</v>
      </c>
      <c r="K39" s="2" t="s">
        <v>364</v>
      </c>
      <c r="L39" s="2" t="s">
        <v>363</v>
      </c>
      <c r="M39" s="2" t="s">
        <v>363</v>
      </c>
      <c r="N39" s="2" t="s">
        <v>390</v>
      </c>
      <c r="O39" s="2" t="s">
        <v>363</v>
      </c>
      <c r="P39" s="2" t="s">
        <v>363</v>
      </c>
      <c r="Q39" s="2" t="s">
        <v>363</v>
      </c>
      <c r="R39" s="2" t="s">
        <v>363</v>
      </c>
      <c r="S39" s="2" t="s">
        <v>363</v>
      </c>
      <c r="T39" s="2" t="s">
        <v>363</v>
      </c>
      <c r="U39" s="2"/>
      <c r="V39" s="2"/>
      <c r="W39" s="2"/>
      <c r="X39" s="2" t="s">
        <v>363</v>
      </c>
      <c r="Y39" s="2" t="s">
        <v>363</v>
      </c>
      <c r="Z39" s="2" t="s">
        <v>363</v>
      </c>
      <c r="AA39" s="2" t="s">
        <v>363</v>
      </c>
    </row>
    <row r="40" spans="1:27" s="5" customFormat="1" ht="25.5">
      <c r="A40" s="19">
        <v>35</v>
      </c>
      <c r="B40" s="1" t="s">
        <v>220</v>
      </c>
      <c r="C40" s="2" t="s">
        <v>221</v>
      </c>
      <c r="D40" s="2" t="s">
        <v>171</v>
      </c>
      <c r="E40" s="2" t="s">
        <v>165</v>
      </c>
      <c r="F40" s="2">
        <v>2006</v>
      </c>
      <c r="G40" s="120">
        <v>143884</v>
      </c>
      <c r="H40" s="52" t="s">
        <v>41</v>
      </c>
      <c r="I40" s="84" t="s">
        <v>325</v>
      </c>
      <c r="J40" s="102" t="s">
        <v>299</v>
      </c>
      <c r="K40" s="2" t="s">
        <v>365</v>
      </c>
      <c r="L40" s="2" t="s">
        <v>363</v>
      </c>
      <c r="M40" s="2" t="s">
        <v>363</v>
      </c>
      <c r="N40" s="2" t="s">
        <v>383</v>
      </c>
      <c r="O40" s="2" t="s">
        <v>363</v>
      </c>
      <c r="P40" s="2" t="s">
        <v>363</v>
      </c>
      <c r="Q40" s="2" t="s">
        <v>363</v>
      </c>
      <c r="R40" s="2" t="s">
        <v>363</v>
      </c>
      <c r="S40" s="2" t="s">
        <v>363</v>
      </c>
      <c r="T40" s="2" t="s">
        <v>363</v>
      </c>
      <c r="U40" s="2"/>
      <c r="V40" s="2"/>
      <c r="W40" s="2"/>
      <c r="X40" s="2" t="s">
        <v>363</v>
      </c>
      <c r="Y40" s="2" t="s">
        <v>363</v>
      </c>
      <c r="Z40" s="2" t="s">
        <v>363</v>
      </c>
      <c r="AA40" s="2" t="s">
        <v>363</v>
      </c>
    </row>
    <row r="41" spans="1:27" s="5" customFormat="1" ht="25.5">
      <c r="A41" s="19">
        <v>36</v>
      </c>
      <c r="B41" s="1" t="s">
        <v>222</v>
      </c>
      <c r="C41" s="2" t="s">
        <v>221</v>
      </c>
      <c r="D41" s="2" t="s">
        <v>171</v>
      </c>
      <c r="E41" s="2" t="s">
        <v>165</v>
      </c>
      <c r="F41" s="2">
        <v>2006</v>
      </c>
      <c r="G41" s="120">
        <v>1563061.28</v>
      </c>
      <c r="H41" s="52" t="s">
        <v>41</v>
      </c>
      <c r="I41" s="84" t="s">
        <v>325</v>
      </c>
      <c r="J41" s="102" t="s">
        <v>299</v>
      </c>
      <c r="K41" s="2" t="s">
        <v>366</v>
      </c>
      <c r="L41" s="2" t="s">
        <v>363</v>
      </c>
      <c r="M41" s="2" t="s">
        <v>363</v>
      </c>
      <c r="N41" s="2" t="s">
        <v>383</v>
      </c>
      <c r="O41" s="2" t="s">
        <v>363</v>
      </c>
      <c r="P41" s="2" t="s">
        <v>363</v>
      </c>
      <c r="Q41" s="2" t="s">
        <v>363</v>
      </c>
      <c r="R41" s="2" t="s">
        <v>363</v>
      </c>
      <c r="S41" s="2" t="s">
        <v>363</v>
      </c>
      <c r="T41" s="2" t="s">
        <v>363</v>
      </c>
      <c r="U41" s="2"/>
      <c r="V41" s="2"/>
      <c r="W41" s="2"/>
      <c r="X41" s="2" t="s">
        <v>363</v>
      </c>
      <c r="Y41" s="2" t="s">
        <v>363</v>
      </c>
      <c r="Z41" s="2" t="s">
        <v>363</v>
      </c>
      <c r="AA41" s="2" t="s">
        <v>363</v>
      </c>
    </row>
    <row r="42" spans="1:27" s="5" customFormat="1" ht="25.5">
      <c r="A42" s="19">
        <v>37</v>
      </c>
      <c r="B42" s="1" t="s">
        <v>223</v>
      </c>
      <c r="C42" s="2" t="s">
        <v>224</v>
      </c>
      <c r="D42" s="2" t="s">
        <v>171</v>
      </c>
      <c r="E42" s="2" t="s">
        <v>165</v>
      </c>
      <c r="F42" s="2">
        <v>2006</v>
      </c>
      <c r="G42" s="120">
        <v>144219.59</v>
      </c>
      <c r="H42" s="52" t="s">
        <v>41</v>
      </c>
      <c r="I42" s="84" t="s">
        <v>325</v>
      </c>
      <c r="J42" s="102" t="s">
        <v>299</v>
      </c>
      <c r="K42" s="2" t="s">
        <v>367</v>
      </c>
      <c r="L42" s="2" t="s">
        <v>363</v>
      </c>
      <c r="M42" s="2" t="s">
        <v>363</v>
      </c>
      <c r="N42" s="2" t="s">
        <v>383</v>
      </c>
      <c r="O42" s="2" t="s">
        <v>363</v>
      </c>
      <c r="P42" s="2" t="s">
        <v>363</v>
      </c>
      <c r="Q42" s="2" t="s">
        <v>363</v>
      </c>
      <c r="R42" s="2" t="s">
        <v>363</v>
      </c>
      <c r="S42" s="2" t="s">
        <v>363</v>
      </c>
      <c r="T42" s="2" t="s">
        <v>363</v>
      </c>
      <c r="U42" s="2"/>
      <c r="V42" s="2"/>
      <c r="W42" s="2"/>
      <c r="X42" s="2" t="s">
        <v>363</v>
      </c>
      <c r="Y42" s="2" t="s">
        <v>363</v>
      </c>
      <c r="Z42" s="2" t="s">
        <v>363</v>
      </c>
      <c r="AA42" s="2" t="s">
        <v>363</v>
      </c>
    </row>
    <row r="43" spans="1:27" s="5" customFormat="1" ht="12.75">
      <c r="A43" s="19">
        <v>38</v>
      </c>
      <c r="B43" s="1" t="s">
        <v>225</v>
      </c>
      <c r="C43" s="2" t="s">
        <v>226</v>
      </c>
      <c r="D43" s="2" t="s">
        <v>171</v>
      </c>
      <c r="E43" s="2" t="s">
        <v>165</v>
      </c>
      <c r="F43" s="2">
        <v>2009</v>
      </c>
      <c r="G43" s="120">
        <v>255935.22</v>
      </c>
      <c r="H43" s="52" t="s">
        <v>41</v>
      </c>
      <c r="I43" s="84" t="s">
        <v>306</v>
      </c>
      <c r="J43" s="102" t="s">
        <v>307</v>
      </c>
      <c r="K43" s="2"/>
      <c r="L43" s="2"/>
      <c r="M43" s="2"/>
      <c r="N43" s="2" t="s">
        <v>383</v>
      </c>
      <c r="O43" s="2" t="s">
        <v>363</v>
      </c>
      <c r="P43" s="2" t="s">
        <v>363</v>
      </c>
      <c r="Q43" s="2" t="s">
        <v>363</v>
      </c>
      <c r="R43" s="2" t="s">
        <v>363</v>
      </c>
      <c r="S43" s="2" t="s">
        <v>363</v>
      </c>
      <c r="T43" s="2" t="s">
        <v>363</v>
      </c>
      <c r="U43" s="2"/>
      <c r="V43" s="2"/>
      <c r="W43" s="2"/>
      <c r="X43" s="2" t="s">
        <v>363</v>
      </c>
      <c r="Y43" s="2" t="s">
        <v>363</v>
      </c>
      <c r="Z43" s="2" t="s">
        <v>363</v>
      </c>
      <c r="AA43" s="2" t="s">
        <v>363</v>
      </c>
    </row>
    <row r="44" spans="1:27" s="5" customFormat="1" ht="12.75">
      <c r="A44" s="19">
        <v>39</v>
      </c>
      <c r="B44" s="1" t="s">
        <v>227</v>
      </c>
      <c r="C44" s="2"/>
      <c r="D44" s="2" t="s">
        <v>171</v>
      </c>
      <c r="E44" s="2" t="s">
        <v>165</v>
      </c>
      <c r="F44" s="2">
        <v>2009</v>
      </c>
      <c r="G44" s="120">
        <v>37729.72</v>
      </c>
      <c r="H44" s="52" t="s">
        <v>41</v>
      </c>
      <c r="I44" s="84" t="s">
        <v>306</v>
      </c>
      <c r="J44" s="102" t="s">
        <v>307</v>
      </c>
      <c r="K44" s="2" t="s">
        <v>363</v>
      </c>
      <c r="L44" s="2" t="s">
        <v>363</v>
      </c>
      <c r="M44" s="2" t="s">
        <v>363</v>
      </c>
      <c r="N44" s="2" t="s">
        <v>383</v>
      </c>
      <c r="O44" s="2" t="s">
        <v>363</v>
      </c>
      <c r="P44" s="2" t="s">
        <v>363</v>
      </c>
      <c r="Q44" s="2" t="s">
        <v>363</v>
      </c>
      <c r="R44" s="2" t="s">
        <v>363</v>
      </c>
      <c r="S44" s="2" t="s">
        <v>363</v>
      </c>
      <c r="T44" s="2" t="s">
        <v>363</v>
      </c>
      <c r="U44" s="2"/>
      <c r="V44" s="2"/>
      <c r="W44" s="2"/>
      <c r="X44" s="2" t="s">
        <v>363</v>
      </c>
      <c r="Y44" s="2" t="s">
        <v>363</v>
      </c>
      <c r="Z44" s="2" t="s">
        <v>363</v>
      </c>
      <c r="AA44" s="2" t="s">
        <v>363</v>
      </c>
    </row>
    <row r="45" spans="1:27" s="5" customFormat="1" ht="12.75">
      <c r="A45" s="19">
        <v>40</v>
      </c>
      <c r="B45" s="1" t="s">
        <v>228</v>
      </c>
      <c r="C45" s="2"/>
      <c r="D45" s="2" t="s">
        <v>171</v>
      </c>
      <c r="E45" s="2" t="s">
        <v>165</v>
      </c>
      <c r="F45" s="2">
        <v>2009</v>
      </c>
      <c r="G45" s="120">
        <v>46625</v>
      </c>
      <c r="H45" s="52" t="s">
        <v>41</v>
      </c>
      <c r="I45" s="84" t="s">
        <v>306</v>
      </c>
      <c r="J45" s="102" t="s">
        <v>307</v>
      </c>
      <c r="K45" s="2" t="s">
        <v>363</v>
      </c>
      <c r="L45" s="2" t="s">
        <v>363</v>
      </c>
      <c r="M45" s="2" t="s">
        <v>363</v>
      </c>
      <c r="N45" s="2" t="s">
        <v>383</v>
      </c>
      <c r="O45" s="2" t="s">
        <v>363</v>
      </c>
      <c r="P45" s="2" t="s">
        <v>363</v>
      </c>
      <c r="Q45" s="2" t="s">
        <v>363</v>
      </c>
      <c r="R45" s="2" t="s">
        <v>363</v>
      </c>
      <c r="S45" s="2" t="s">
        <v>363</v>
      </c>
      <c r="T45" s="2" t="s">
        <v>363</v>
      </c>
      <c r="U45" s="2"/>
      <c r="V45" s="2"/>
      <c r="W45" s="2"/>
      <c r="X45" s="2" t="s">
        <v>363</v>
      </c>
      <c r="Y45" s="2" t="s">
        <v>363</v>
      </c>
      <c r="Z45" s="2" t="s">
        <v>363</v>
      </c>
      <c r="AA45" s="2" t="s">
        <v>363</v>
      </c>
    </row>
    <row r="46" spans="1:27" s="5" customFormat="1" ht="38.25">
      <c r="A46" s="19">
        <v>41</v>
      </c>
      <c r="B46" s="1" t="s">
        <v>229</v>
      </c>
      <c r="C46" s="2" t="s">
        <v>226</v>
      </c>
      <c r="D46" s="2" t="s">
        <v>171</v>
      </c>
      <c r="E46" s="2" t="s">
        <v>165</v>
      </c>
      <c r="F46" s="2">
        <v>2009</v>
      </c>
      <c r="G46" s="120">
        <v>708570.06</v>
      </c>
      <c r="H46" s="52" t="s">
        <v>41</v>
      </c>
      <c r="I46" s="84" t="s">
        <v>308</v>
      </c>
      <c r="J46" s="102" t="s">
        <v>309</v>
      </c>
      <c r="K46" s="2" t="s">
        <v>363</v>
      </c>
      <c r="L46" s="2" t="s">
        <v>363</v>
      </c>
      <c r="M46" s="2" t="s">
        <v>363</v>
      </c>
      <c r="N46" s="2" t="s">
        <v>383</v>
      </c>
      <c r="O46" s="2" t="s">
        <v>363</v>
      </c>
      <c r="P46" s="2" t="s">
        <v>363</v>
      </c>
      <c r="Q46" s="2" t="s">
        <v>363</v>
      </c>
      <c r="R46" s="2" t="s">
        <v>363</v>
      </c>
      <c r="S46" s="2" t="s">
        <v>363</v>
      </c>
      <c r="T46" s="2" t="s">
        <v>363</v>
      </c>
      <c r="U46" s="2"/>
      <c r="V46" s="2"/>
      <c r="W46" s="2"/>
      <c r="X46" s="2" t="s">
        <v>363</v>
      </c>
      <c r="Y46" s="2" t="s">
        <v>363</v>
      </c>
      <c r="Z46" s="2" t="s">
        <v>363</v>
      </c>
      <c r="AA46" s="2" t="s">
        <v>363</v>
      </c>
    </row>
    <row r="47" spans="1:27" s="5" customFormat="1" ht="38.25">
      <c r="A47" s="19">
        <v>42</v>
      </c>
      <c r="B47" s="1" t="s">
        <v>230</v>
      </c>
      <c r="C47" s="2" t="s">
        <v>226</v>
      </c>
      <c r="D47" s="2" t="s">
        <v>171</v>
      </c>
      <c r="E47" s="2" t="s">
        <v>165</v>
      </c>
      <c r="F47" s="2" t="s">
        <v>271</v>
      </c>
      <c r="G47" s="120">
        <v>948680.76</v>
      </c>
      <c r="H47" s="52" t="s">
        <v>41</v>
      </c>
      <c r="I47" s="84" t="s">
        <v>308</v>
      </c>
      <c r="J47" s="102" t="s">
        <v>309</v>
      </c>
      <c r="K47" s="2" t="s">
        <v>363</v>
      </c>
      <c r="L47" s="2" t="s">
        <v>363</v>
      </c>
      <c r="M47" s="2" t="s">
        <v>363</v>
      </c>
      <c r="N47" s="2" t="s">
        <v>383</v>
      </c>
      <c r="O47" s="2" t="s">
        <v>363</v>
      </c>
      <c r="P47" s="2" t="s">
        <v>363</v>
      </c>
      <c r="Q47" s="2" t="s">
        <v>363</v>
      </c>
      <c r="R47" s="2" t="s">
        <v>363</v>
      </c>
      <c r="S47" s="2" t="s">
        <v>363</v>
      </c>
      <c r="T47" s="2" t="s">
        <v>363</v>
      </c>
      <c r="U47" s="2"/>
      <c r="V47" s="2"/>
      <c r="W47" s="2"/>
      <c r="X47" s="2" t="s">
        <v>363</v>
      </c>
      <c r="Y47" s="2" t="s">
        <v>363</v>
      </c>
      <c r="Z47" s="2" t="s">
        <v>363</v>
      </c>
      <c r="AA47" s="2" t="s">
        <v>363</v>
      </c>
    </row>
    <row r="48" spans="1:27" s="5" customFormat="1" ht="38.25">
      <c r="A48" s="19">
        <v>43</v>
      </c>
      <c r="B48" s="1" t="s">
        <v>231</v>
      </c>
      <c r="C48" s="2" t="s">
        <v>232</v>
      </c>
      <c r="D48" s="2" t="s">
        <v>171</v>
      </c>
      <c r="E48" s="2" t="s">
        <v>165</v>
      </c>
      <c r="F48" s="2">
        <v>2009</v>
      </c>
      <c r="G48" s="120">
        <v>65528.21</v>
      </c>
      <c r="H48" s="52" t="s">
        <v>41</v>
      </c>
      <c r="I48" s="84" t="s">
        <v>308</v>
      </c>
      <c r="J48" s="102" t="s">
        <v>309</v>
      </c>
      <c r="K48" s="2" t="s">
        <v>363</v>
      </c>
      <c r="L48" s="2" t="s">
        <v>363</v>
      </c>
      <c r="M48" s="2" t="s">
        <v>363</v>
      </c>
      <c r="N48" s="2" t="s">
        <v>383</v>
      </c>
      <c r="O48" s="2" t="s">
        <v>363</v>
      </c>
      <c r="P48" s="2" t="s">
        <v>363</v>
      </c>
      <c r="Q48" s="2" t="s">
        <v>363</v>
      </c>
      <c r="R48" s="2" t="s">
        <v>363</v>
      </c>
      <c r="S48" s="2" t="s">
        <v>363</v>
      </c>
      <c r="T48" s="2" t="s">
        <v>363</v>
      </c>
      <c r="U48" s="2"/>
      <c r="V48" s="2"/>
      <c r="W48" s="2"/>
      <c r="X48" s="2" t="s">
        <v>363</v>
      </c>
      <c r="Y48" s="2" t="s">
        <v>363</v>
      </c>
      <c r="Z48" s="2" t="s">
        <v>363</v>
      </c>
      <c r="AA48" s="2" t="s">
        <v>363</v>
      </c>
    </row>
    <row r="49" spans="1:27" s="5" customFormat="1" ht="38.25">
      <c r="A49" s="19">
        <v>44</v>
      </c>
      <c r="B49" s="1" t="s">
        <v>233</v>
      </c>
      <c r="C49" s="2"/>
      <c r="D49" s="2" t="s">
        <v>171</v>
      </c>
      <c r="E49" s="2" t="s">
        <v>165</v>
      </c>
      <c r="F49" s="2">
        <v>2009</v>
      </c>
      <c r="G49" s="120">
        <v>96680.31</v>
      </c>
      <c r="H49" s="52" t="s">
        <v>41</v>
      </c>
      <c r="I49" s="84" t="s">
        <v>308</v>
      </c>
      <c r="J49" s="102" t="s">
        <v>309</v>
      </c>
      <c r="K49" s="2" t="s">
        <v>363</v>
      </c>
      <c r="L49" s="2" t="s">
        <v>363</v>
      </c>
      <c r="M49" s="2" t="s">
        <v>363</v>
      </c>
      <c r="N49" s="2" t="s">
        <v>383</v>
      </c>
      <c r="O49" s="2" t="s">
        <v>363</v>
      </c>
      <c r="P49" s="2" t="s">
        <v>363</v>
      </c>
      <c r="Q49" s="2" t="s">
        <v>363</v>
      </c>
      <c r="R49" s="2" t="s">
        <v>363</v>
      </c>
      <c r="S49" s="2" t="s">
        <v>363</v>
      </c>
      <c r="T49" s="2" t="s">
        <v>363</v>
      </c>
      <c r="U49" s="2"/>
      <c r="V49" s="2"/>
      <c r="W49" s="2"/>
      <c r="X49" s="2" t="s">
        <v>363</v>
      </c>
      <c r="Y49" s="2" t="s">
        <v>363</v>
      </c>
      <c r="Z49" s="2" t="s">
        <v>363</v>
      </c>
      <c r="AA49" s="2" t="s">
        <v>363</v>
      </c>
    </row>
    <row r="50" spans="1:27" s="5" customFormat="1" ht="38.25">
      <c r="A50" s="19">
        <v>45</v>
      </c>
      <c r="B50" s="1" t="s">
        <v>234</v>
      </c>
      <c r="C50" s="2"/>
      <c r="D50" s="2" t="s">
        <v>171</v>
      </c>
      <c r="E50" s="2" t="s">
        <v>165</v>
      </c>
      <c r="F50" s="2">
        <v>2009</v>
      </c>
      <c r="G50" s="120">
        <v>109688.53</v>
      </c>
      <c r="H50" s="52" t="s">
        <v>41</v>
      </c>
      <c r="I50" s="84" t="s">
        <v>308</v>
      </c>
      <c r="J50" s="102" t="s">
        <v>309</v>
      </c>
      <c r="K50" s="2" t="s">
        <v>363</v>
      </c>
      <c r="L50" s="2" t="s">
        <v>363</v>
      </c>
      <c r="M50" s="2" t="s">
        <v>363</v>
      </c>
      <c r="N50" s="2" t="s">
        <v>383</v>
      </c>
      <c r="O50" s="2" t="s">
        <v>363</v>
      </c>
      <c r="P50" s="2" t="s">
        <v>363</v>
      </c>
      <c r="Q50" s="2" t="s">
        <v>363</v>
      </c>
      <c r="R50" s="2" t="s">
        <v>363</v>
      </c>
      <c r="S50" s="2" t="s">
        <v>363</v>
      </c>
      <c r="T50" s="2" t="s">
        <v>363</v>
      </c>
      <c r="U50" s="2"/>
      <c r="V50" s="2"/>
      <c r="W50" s="2"/>
      <c r="X50" s="2" t="s">
        <v>363</v>
      </c>
      <c r="Y50" s="2" t="s">
        <v>363</v>
      </c>
      <c r="Z50" s="2" t="s">
        <v>363</v>
      </c>
      <c r="AA50" s="2" t="s">
        <v>363</v>
      </c>
    </row>
    <row r="51" spans="1:27" s="5" customFormat="1" ht="12.75">
      <c r="A51" s="19">
        <v>46</v>
      </c>
      <c r="B51" s="1" t="s">
        <v>235</v>
      </c>
      <c r="C51" s="2"/>
      <c r="D51" s="2" t="s">
        <v>171</v>
      </c>
      <c r="E51" s="2" t="s">
        <v>165</v>
      </c>
      <c r="F51" s="2">
        <v>2010</v>
      </c>
      <c r="G51" s="120">
        <v>142881.4</v>
      </c>
      <c r="H51" s="52" t="s">
        <v>41</v>
      </c>
      <c r="I51" s="84" t="s">
        <v>326</v>
      </c>
      <c r="J51" s="102" t="s">
        <v>321</v>
      </c>
      <c r="K51" s="2" t="s">
        <v>363</v>
      </c>
      <c r="L51" s="2" t="s">
        <v>363</v>
      </c>
      <c r="M51" s="2" t="s">
        <v>363</v>
      </c>
      <c r="N51" s="2" t="s">
        <v>383</v>
      </c>
      <c r="O51" s="2" t="s">
        <v>363</v>
      </c>
      <c r="P51" s="2" t="s">
        <v>363</v>
      </c>
      <c r="Q51" s="2" t="s">
        <v>363</v>
      </c>
      <c r="R51" s="2" t="s">
        <v>363</v>
      </c>
      <c r="S51" s="2" t="s">
        <v>363</v>
      </c>
      <c r="T51" s="2" t="s">
        <v>363</v>
      </c>
      <c r="U51" s="2"/>
      <c r="V51" s="2"/>
      <c r="W51" s="2"/>
      <c r="X51" s="2" t="s">
        <v>363</v>
      </c>
      <c r="Y51" s="2" t="s">
        <v>363</v>
      </c>
      <c r="Z51" s="2" t="s">
        <v>363</v>
      </c>
      <c r="AA51" s="2" t="s">
        <v>363</v>
      </c>
    </row>
    <row r="52" spans="1:27" s="5" customFormat="1" ht="12.75">
      <c r="A52" s="19">
        <v>47</v>
      </c>
      <c r="B52" s="1" t="s">
        <v>236</v>
      </c>
      <c r="C52" s="2" t="s">
        <v>237</v>
      </c>
      <c r="D52" s="2" t="s">
        <v>171</v>
      </c>
      <c r="E52" s="2" t="s">
        <v>165</v>
      </c>
      <c r="F52" s="2">
        <v>2010</v>
      </c>
      <c r="G52" s="120">
        <v>188021.5</v>
      </c>
      <c r="H52" s="52" t="s">
        <v>41</v>
      </c>
      <c r="I52" s="84" t="s">
        <v>326</v>
      </c>
      <c r="J52" s="102" t="s">
        <v>321</v>
      </c>
      <c r="K52" s="2" t="s">
        <v>368</v>
      </c>
      <c r="L52" s="2" t="s">
        <v>363</v>
      </c>
      <c r="M52" s="2" t="s">
        <v>363</v>
      </c>
      <c r="N52" s="2" t="s">
        <v>383</v>
      </c>
      <c r="O52" s="2" t="s">
        <v>363</v>
      </c>
      <c r="P52" s="2" t="s">
        <v>363</v>
      </c>
      <c r="Q52" s="2" t="s">
        <v>363</v>
      </c>
      <c r="R52" s="2" t="s">
        <v>363</v>
      </c>
      <c r="S52" s="2" t="s">
        <v>363</v>
      </c>
      <c r="T52" s="2" t="s">
        <v>363</v>
      </c>
      <c r="U52" s="2"/>
      <c r="V52" s="2"/>
      <c r="W52" s="2"/>
      <c r="X52" s="2" t="s">
        <v>363</v>
      </c>
      <c r="Y52" s="2" t="s">
        <v>363</v>
      </c>
      <c r="Z52" s="2" t="s">
        <v>363</v>
      </c>
      <c r="AA52" s="2" t="s">
        <v>363</v>
      </c>
    </row>
    <row r="53" spans="1:27" s="5" customFormat="1" ht="12.75">
      <c r="A53" s="19">
        <v>48</v>
      </c>
      <c r="B53" s="1" t="s">
        <v>238</v>
      </c>
      <c r="C53" s="2" t="s">
        <v>221</v>
      </c>
      <c r="D53" s="2" t="s">
        <v>171</v>
      </c>
      <c r="E53" s="2" t="s">
        <v>165</v>
      </c>
      <c r="F53" s="2">
        <v>2010</v>
      </c>
      <c r="G53" s="120">
        <v>13153.77</v>
      </c>
      <c r="H53" s="52" t="s">
        <v>41</v>
      </c>
      <c r="I53" s="84"/>
      <c r="J53" s="102" t="s">
        <v>299</v>
      </c>
      <c r="K53" s="2" t="s">
        <v>363</v>
      </c>
      <c r="L53" s="2" t="s">
        <v>363</v>
      </c>
      <c r="M53" s="2" t="s">
        <v>363</v>
      </c>
      <c r="N53" s="2" t="s">
        <v>383</v>
      </c>
      <c r="O53" s="2" t="s">
        <v>363</v>
      </c>
      <c r="P53" s="2" t="s">
        <v>363</v>
      </c>
      <c r="Q53" s="2" t="s">
        <v>363</v>
      </c>
      <c r="R53" s="2" t="s">
        <v>363</v>
      </c>
      <c r="S53" s="2" t="s">
        <v>363</v>
      </c>
      <c r="T53" s="2" t="s">
        <v>363</v>
      </c>
      <c r="U53" s="2"/>
      <c r="V53" s="2"/>
      <c r="W53" s="2"/>
      <c r="X53" s="2" t="s">
        <v>363</v>
      </c>
      <c r="Y53" s="2" t="s">
        <v>363</v>
      </c>
      <c r="Z53" s="2" t="s">
        <v>363</v>
      </c>
      <c r="AA53" s="2" t="s">
        <v>363</v>
      </c>
    </row>
    <row r="54" spans="1:27" s="5" customFormat="1" ht="12.75">
      <c r="A54" s="19">
        <v>49</v>
      </c>
      <c r="B54" s="1" t="s">
        <v>239</v>
      </c>
      <c r="C54" s="2" t="s">
        <v>221</v>
      </c>
      <c r="D54" s="2" t="s">
        <v>171</v>
      </c>
      <c r="E54" s="2" t="s">
        <v>165</v>
      </c>
      <c r="F54" s="2">
        <v>2010</v>
      </c>
      <c r="G54" s="120">
        <v>179933.98</v>
      </c>
      <c r="H54" s="52" t="s">
        <v>41</v>
      </c>
      <c r="I54" s="84"/>
      <c r="J54" s="102" t="s">
        <v>312</v>
      </c>
      <c r="K54" s="2" t="s">
        <v>363</v>
      </c>
      <c r="L54" s="2" t="s">
        <v>363</v>
      </c>
      <c r="M54" s="2" t="s">
        <v>363</v>
      </c>
      <c r="N54" s="2" t="s">
        <v>383</v>
      </c>
      <c r="O54" s="2" t="s">
        <v>363</v>
      </c>
      <c r="P54" s="2" t="s">
        <v>363</v>
      </c>
      <c r="Q54" s="2" t="s">
        <v>363</v>
      </c>
      <c r="R54" s="2" t="s">
        <v>363</v>
      </c>
      <c r="S54" s="2" t="s">
        <v>363</v>
      </c>
      <c r="T54" s="2" t="s">
        <v>363</v>
      </c>
      <c r="U54" s="2"/>
      <c r="V54" s="2"/>
      <c r="W54" s="2"/>
      <c r="X54" s="2" t="s">
        <v>363</v>
      </c>
      <c r="Y54" s="2" t="s">
        <v>363</v>
      </c>
      <c r="Z54" s="2" t="s">
        <v>363</v>
      </c>
      <c r="AA54" s="2" t="s">
        <v>363</v>
      </c>
    </row>
    <row r="55" spans="1:27" s="5" customFormat="1" ht="12.75">
      <c r="A55" s="19">
        <v>50</v>
      </c>
      <c r="B55" s="1" t="s">
        <v>240</v>
      </c>
      <c r="C55" s="2" t="s">
        <v>221</v>
      </c>
      <c r="D55" s="2" t="s">
        <v>171</v>
      </c>
      <c r="E55" s="2" t="s">
        <v>165</v>
      </c>
      <c r="F55" s="2">
        <v>2010</v>
      </c>
      <c r="G55" s="120">
        <v>209270.51</v>
      </c>
      <c r="H55" s="52" t="s">
        <v>41</v>
      </c>
      <c r="I55" s="84"/>
      <c r="J55" s="102" t="s">
        <v>299</v>
      </c>
      <c r="K55" s="2" t="s">
        <v>363</v>
      </c>
      <c r="L55" s="2" t="s">
        <v>363</v>
      </c>
      <c r="M55" s="2" t="s">
        <v>363</v>
      </c>
      <c r="N55" s="2" t="s">
        <v>383</v>
      </c>
      <c r="O55" s="2" t="s">
        <v>363</v>
      </c>
      <c r="P55" s="2" t="s">
        <v>363</v>
      </c>
      <c r="Q55" s="2" t="s">
        <v>363</v>
      </c>
      <c r="R55" s="2" t="s">
        <v>363</v>
      </c>
      <c r="S55" s="2" t="s">
        <v>363</v>
      </c>
      <c r="T55" s="2" t="s">
        <v>363</v>
      </c>
      <c r="U55" s="2"/>
      <c r="V55" s="2"/>
      <c r="W55" s="2"/>
      <c r="X55" s="2" t="s">
        <v>363</v>
      </c>
      <c r="Y55" s="2" t="s">
        <v>363</v>
      </c>
      <c r="Z55" s="2" t="s">
        <v>363</v>
      </c>
      <c r="AA55" s="2" t="s">
        <v>363</v>
      </c>
    </row>
    <row r="56" spans="1:27" s="5" customFormat="1" ht="12.75">
      <c r="A56" s="19">
        <v>51</v>
      </c>
      <c r="B56" s="1" t="s">
        <v>241</v>
      </c>
      <c r="C56" s="2"/>
      <c r="D56" s="2" t="s">
        <v>171</v>
      </c>
      <c r="E56" s="2" t="s">
        <v>165</v>
      </c>
      <c r="F56" s="2">
        <v>2010</v>
      </c>
      <c r="G56" s="120">
        <v>25620</v>
      </c>
      <c r="H56" s="52" t="s">
        <v>41</v>
      </c>
      <c r="I56" s="84" t="s">
        <v>303</v>
      </c>
      <c r="J56" s="102" t="s">
        <v>327</v>
      </c>
      <c r="K56" s="2" t="s">
        <v>363</v>
      </c>
      <c r="L56" s="2" t="s">
        <v>363</v>
      </c>
      <c r="M56" s="2" t="s">
        <v>363</v>
      </c>
      <c r="N56" s="2" t="s">
        <v>383</v>
      </c>
      <c r="O56" s="2" t="s">
        <v>363</v>
      </c>
      <c r="P56" s="2" t="s">
        <v>363</v>
      </c>
      <c r="Q56" s="2" t="s">
        <v>363</v>
      </c>
      <c r="R56" s="2" t="s">
        <v>363</v>
      </c>
      <c r="S56" s="2" t="s">
        <v>363</v>
      </c>
      <c r="T56" s="2" t="s">
        <v>363</v>
      </c>
      <c r="U56" s="2"/>
      <c r="V56" s="2"/>
      <c r="W56" s="2"/>
      <c r="X56" s="2" t="s">
        <v>363</v>
      </c>
      <c r="Y56" s="2" t="s">
        <v>363</v>
      </c>
      <c r="Z56" s="2" t="s">
        <v>363</v>
      </c>
      <c r="AA56" s="2" t="s">
        <v>363</v>
      </c>
    </row>
    <row r="57" spans="1:27" s="5" customFormat="1" ht="12.75">
      <c r="A57" s="19">
        <v>52</v>
      </c>
      <c r="B57" s="1" t="s">
        <v>242</v>
      </c>
      <c r="C57" s="2" t="s">
        <v>224</v>
      </c>
      <c r="D57" s="2" t="s">
        <v>171</v>
      </c>
      <c r="E57" s="2" t="s">
        <v>165</v>
      </c>
      <c r="F57" s="2">
        <v>2010</v>
      </c>
      <c r="G57" s="120">
        <v>48313.06</v>
      </c>
      <c r="H57" s="52" t="s">
        <v>41</v>
      </c>
      <c r="I57" s="84" t="s">
        <v>303</v>
      </c>
      <c r="J57" s="102" t="s">
        <v>324</v>
      </c>
      <c r="K57" s="2" t="s">
        <v>363</v>
      </c>
      <c r="L57" s="2" t="s">
        <v>363</v>
      </c>
      <c r="M57" s="2" t="s">
        <v>363</v>
      </c>
      <c r="N57" s="2" t="s">
        <v>383</v>
      </c>
      <c r="O57" s="2" t="s">
        <v>363</v>
      </c>
      <c r="P57" s="2" t="s">
        <v>363</v>
      </c>
      <c r="Q57" s="2" t="s">
        <v>363</v>
      </c>
      <c r="R57" s="2" t="s">
        <v>363</v>
      </c>
      <c r="S57" s="2" t="s">
        <v>363</v>
      </c>
      <c r="T57" s="2" t="s">
        <v>363</v>
      </c>
      <c r="U57" s="2"/>
      <c r="V57" s="2"/>
      <c r="W57" s="2"/>
      <c r="X57" s="2" t="s">
        <v>363</v>
      </c>
      <c r="Y57" s="2" t="s">
        <v>363</v>
      </c>
      <c r="Z57" s="2" t="s">
        <v>363</v>
      </c>
      <c r="AA57" s="2" t="s">
        <v>363</v>
      </c>
    </row>
    <row r="58" spans="1:27" s="5" customFormat="1" ht="12.75">
      <c r="A58" s="19">
        <v>53</v>
      </c>
      <c r="B58" s="1" t="s">
        <v>243</v>
      </c>
      <c r="C58" s="2"/>
      <c r="D58" s="2" t="s">
        <v>171</v>
      </c>
      <c r="E58" s="2" t="s">
        <v>165</v>
      </c>
      <c r="F58" s="2">
        <v>2010</v>
      </c>
      <c r="G58" s="120">
        <v>127678.16</v>
      </c>
      <c r="H58" s="52" t="s">
        <v>41</v>
      </c>
      <c r="I58" s="84" t="s">
        <v>323</v>
      </c>
      <c r="J58" s="102" t="s">
        <v>328</v>
      </c>
      <c r="K58" s="2" t="s">
        <v>363</v>
      </c>
      <c r="L58" s="2" t="s">
        <v>363</v>
      </c>
      <c r="M58" s="2" t="s">
        <v>363</v>
      </c>
      <c r="N58" s="2" t="s">
        <v>383</v>
      </c>
      <c r="O58" s="2" t="s">
        <v>363</v>
      </c>
      <c r="P58" s="2" t="s">
        <v>363</v>
      </c>
      <c r="Q58" s="2" t="s">
        <v>363</v>
      </c>
      <c r="R58" s="2" t="s">
        <v>363</v>
      </c>
      <c r="S58" s="2" t="s">
        <v>363</v>
      </c>
      <c r="T58" s="2" t="s">
        <v>363</v>
      </c>
      <c r="U58" s="2"/>
      <c r="V58" s="2"/>
      <c r="W58" s="2"/>
      <c r="X58" s="2" t="s">
        <v>363</v>
      </c>
      <c r="Y58" s="2" t="s">
        <v>363</v>
      </c>
      <c r="Z58" s="2" t="s">
        <v>363</v>
      </c>
      <c r="AA58" s="2" t="s">
        <v>363</v>
      </c>
    </row>
    <row r="59" spans="1:27" s="5" customFormat="1" ht="12.75">
      <c r="A59" s="19">
        <v>54</v>
      </c>
      <c r="B59" s="1" t="s">
        <v>244</v>
      </c>
      <c r="C59" s="2"/>
      <c r="D59" s="2" t="s">
        <v>171</v>
      </c>
      <c r="E59" s="2" t="s">
        <v>165</v>
      </c>
      <c r="F59" s="2">
        <v>2010</v>
      </c>
      <c r="G59" s="120">
        <v>66386.14</v>
      </c>
      <c r="H59" s="52" t="s">
        <v>41</v>
      </c>
      <c r="I59" s="84" t="s">
        <v>326</v>
      </c>
      <c r="J59" s="102" t="s">
        <v>321</v>
      </c>
      <c r="K59" s="2" t="s">
        <v>363</v>
      </c>
      <c r="L59" s="2" t="s">
        <v>363</v>
      </c>
      <c r="M59" s="2" t="s">
        <v>363</v>
      </c>
      <c r="N59" s="2" t="s">
        <v>383</v>
      </c>
      <c r="O59" s="2" t="s">
        <v>363</v>
      </c>
      <c r="P59" s="2" t="s">
        <v>363</v>
      </c>
      <c r="Q59" s="2" t="s">
        <v>393</v>
      </c>
      <c r="R59" s="2" t="s">
        <v>363</v>
      </c>
      <c r="S59" s="2" t="s">
        <v>363</v>
      </c>
      <c r="T59" s="2" t="s">
        <v>363</v>
      </c>
      <c r="U59" s="2"/>
      <c r="V59" s="2"/>
      <c r="W59" s="2"/>
      <c r="X59" s="2" t="s">
        <v>363</v>
      </c>
      <c r="Y59" s="2" t="s">
        <v>363</v>
      </c>
      <c r="Z59" s="2" t="s">
        <v>363</v>
      </c>
      <c r="AA59" s="2" t="s">
        <v>363</v>
      </c>
    </row>
    <row r="60" spans="1:27" s="5" customFormat="1" ht="25.5">
      <c r="A60" s="19">
        <v>55</v>
      </c>
      <c r="B60" s="143" t="s">
        <v>245</v>
      </c>
      <c r="C60" s="11"/>
      <c r="D60" s="11" t="s">
        <v>171</v>
      </c>
      <c r="E60" s="2" t="s">
        <v>165</v>
      </c>
      <c r="F60" s="11">
        <v>2010</v>
      </c>
      <c r="G60" s="122">
        <v>56736.27</v>
      </c>
      <c r="H60" s="52" t="s">
        <v>41</v>
      </c>
      <c r="I60" s="84" t="s">
        <v>326</v>
      </c>
      <c r="J60" s="121" t="s">
        <v>321</v>
      </c>
      <c r="K60" s="11" t="s">
        <v>363</v>
      </c>
      <c r="L60" s="11" t="s">
        <v>363</v>
      </c>
      <c r="M60" s="11" t="s">
        <v>363</v>
      </c>
      <c r="N60" s="2" t="s">
        <v>383</v>
      </c>
      <c r="O60" s="11" t="s">
        <v>363</v>
      </c>
      <c r="P60" s="11" t="s">
        <v>363</v>
      </c>
      <c r="Q60" s="11" t="s">
        <v>393</v>
      </c>
      <c r="R60" s="11" t="s">
        <v>363</v>
      </c>
      <c r="S60" s="11" t="s">
        <v>363</v>
      </c>
      <c r="T60" s="11" t="s">
        <v>363</v>
      </c>
      <c r="U60" s="11"/>
      <c r="V60" s="11"/>
      <c r="W60" s="11"/>
      <c r="X60" s="2" t="s">
        <v>363</v>
      </c>
      <c r="Y60" s="2" t="s">
        <v>363</v>
      </c>
      <c r="Z60" s="2" t="s">
        <v>363</v>
      </c>
      <c r="AA60" s="2" t="s">
        <v>363</v>
      </c>
    </row>
    <row r="61" spans="1:27" s="5" customFormat="1" ht="12.75">
      <c r="A61" s="19">
        <v>56</v>
      </c>
      <c r="B61" s="1" t="s">
        <v>246</v>
      </c>
      <c r="C61" s="2" t="s">
        <v>224</v>
      </c>
      <c r="D61" s="2" t="s">
        <v>171</v>
      </c>
      <c r="E61" s="2" t="s">
        <v>165</v>
      </c>
      <c r="F61" s="2">
        <v>2012</v>
      </c>
      <c r="G61" s="120">
        <v>302455.88</v>
      </c>
      <c r="H61" s="52" t="s">
        <v>41</v>
      </c>
      <c r="I61" s="84" t="s">
        <v>303</v>
      </c>
      <c r="J61" s="102" t="s">
        <v>312</v>
      </c>
      <c r="K61" s="2" t="s">
        <v>363</v>
      </c>
      <c r="L61" s="2" t="s">
        <v>363</v>
      </c>
      <c r="M61" s="2" t="s">
        <v>363</v>
      </c>
      <c r="N61" s="2" t="s">
        <v>383</v>
      </c>
      <c r="O61" s="11" t="s">
        <v>363</v>
      </c>
      <c r="P61" s="11" t="s">
        <v>363</v>
      </c>
      <c r="Q61" s="11" t="s">
        <v>363</v>
      </c>
      <c r="R61" s="11" t="s">
        <v>363</v>
      </c>
      <c r="S61" s="11" t="s">
        <v>363</v>
      </c>
      <c r="T61" s="11" t="s">
        <v>363</v>
      </c>
      <c r="U61" s="119"/>
      <c r="V61" s="119"/>
      <c r="W61" s="119"/>
      <c r="X61" s="2" t="s">
        <v>363</v>
      </c>
      <c r="Y61" s="2" t="s">
        <v>363</v>
      </c>
      <c r="Z61" s="2" t="s">
        <v>363</v>
      </c>
      <c r="AA61" s="2" t="s">
        <v>363</v>
      </c>
    </row>
    <row r="62" spans="1:27" s="5" customFormat="1" ht="12.75">
      <c r="A62" s="19">
        <v>57</v>
      </c>
      <c r="B62" s="124" t="s">
        <v>247</v>
      </c>
      <c r="C62" s="2" t="s">
        <v>224</v>
      </c>
      <c r="D62" s="123" t="s">
        <v>171</v>
      </c>
      <c r="E62" s="2" t="s">
        <v>165</v>
      </c>
      <c r="F62" s="123">
        <v>2012</v>
      </c>
      <c r="G62" s="120">
        <v>64580.75</v>
      </c>
      <c r="H62" s="52" t="s">
        <v>41</v>
      </c>
      <c r="I62" s="84" t="s">
        <v>303</v>
      </c>
      <c r="J62" s="102" t="s">
        <v>312</v>
      </c>
      <c r="K62" s="2" t="s">
        <v>363</v>
      </c>
      <c r="L62" s="2" t="s">
        <v>363</v>
      </c>
      <c r="M62" s="2" t="s">
        <v>363</v>
      </c>
      <c r="N62" s="2" t="s">
        <v>383</v>
      </c>
      <c r="O62" s="11" t="s">
        <v>363</v>
      </c>
      <c r="P62" s="11" t="s">
        <v>363</v>
      </c>
      <c r="Q62" s="11" t="s">
        <v>363</v>
      </c>
      <c r="R62" s="11" t="s">
        <v>363</v>
      </c>
      <c r="S62" s="11" t="s">
        <v>363</v>
      </c>
      <c r="T62" s="11" t="s">
        <v>363</v>
      </c>
      <c r="U62" s="130"/>
      <c r="V62" s="130"/>
      <c r="W62" s="130"/>
      <c r="X62" s="2" t="s">
        <v>363</v>
      </c>
      <c r="Y62" s="2" t="s">
        <v>363</v>
      </c>
      <c r="Z62" s="2" t="s">
        <v>363</v>
      </c>
      <c r="AA62" s="2" t="s">
        <v>363</v>
      </c>
    </row>
    <row r="63" spans="1:27" s="5" customFormat="1" ht="12.75">
      <c r="A63" s="19">
        <v>58</v>
      </c>
      <c r="B63" s="124" t="s">
        <v>248</v>
      </c>
      <c r="C63" s="123" t="s">
        <v>232</v>
      </c>
      <c r="D63" s="123" t="s">
        <v>171</v>
      </c>
      <c r="E63" s="2" t="s">
        <v>165</v>
      </c>
      <c r="F63" s="123">
        <v>2013</v>
      </c>
      <c r="G63" s="120">
        <v>69932.54</v>
      </c>
      <c r="H63" s="52" t="s">
        <v>41</v>
      </c>
      <c r="I63" s="84" t="s">
        <v>329</v>
      </c>
      <c r="J63" s="124" t="s">
        <v>312</v>
      </c>
      <c r="K63" s="2" t="s">
        <v>363</v>
      </c>
      <c r="L63" s="2" t="s">
        <v>363</v>
      </c>
      <c r="M63" s="2" t="s">
        <v>363</v>
      </c>
      <c r="N63" s="2" t="s">
        <v>383</v>
      </c>
      <c r="O63" s="11" t="s">
        <v>363</v>
      </c>
      <c r="P63" s="11" t="s">
        <v>363</v>
      </c>
      <c r="Q63" s="11" t="s">
        <v>363</v>
      </c>
      <c r="R63" s="11" t="s">
        <v>363</v>
      </c>
      <c r="S63" s="11" t="s">
        <v>363</v>
      </c>
      <c r="T63" s="11" t="s">
        <v>363</v>
      </c>
      <c r="U63" s="130"/>
      <c r="V63" s="130"/>
      <c r="W63" s="130"/>
      <c r="X63" s="2" t="s">
        <v>363</v>
      </c>
      <c r="Y63" s="2" t="s">
        <v>363</v>
      </c>
      <c r="Z63" s="2" t="s">
        <v>363</v>
      </c>
      <c r="AA63" s="2" t="s">
        <v>363</v>
      </c>
    </row>
    <row r="64" spans="1:27" s="5" customFormat="1" ht="12.75">
      <c r="A64" s="19">
        <v>59</v>
      </c>
      <c r="B64" s="1" t="s">
        <v>249</v>
      </c>
      <c r="C64" s="2" t="s">
        <v>226</v>
      </c>
      <c r="D64" s="2" t="s">
        <v>171</v>
      </c>
      <c r="E64" s="2" t="s">
        <v>165</v>
      </c>
      <c r="F64" s="2">
        <v>2013</v>
      </c>
      <c r="G64" s="120">
        <v>244466.52</v>
      </c>
      <c r="H64" s="52" t="s">
        <v>41</v>
      </c>
      <c r="I64" s="98" t="s">
        <v>330</v>
      </c>
      <c r="J64" s="1" t="s">
        <v>299</v>
      </c>
      <c r="K64" s="2" t="s">
        <v>363</v>
      </c>
      <c r="L64" s="2" t="s">
        <v>363</v>
      </c>
      <c r="M64" s="2" t="s">
        <v>363</v>
      </c>
      <c r="N64" s="2" t="s">
        <v>383</v>
      </c>
      <c r="O64" s="11" t="s">
        <v>363</v>
      </c>
      <c r="P64" s="11" t="s">
        <v>363</v>
      </c>
      <c r="Q64" s="11" t="s">
        <v>363</v>
      </c>
      <c r="R64" s="11" t="s">
        <v>363</v>
      </c>
      <c r="S64" s="11" t="s">
        <v>363</v>
      </c>
      <c r="T64" s="11" t="s">
        <v>363</v>
      </c>
      <c r="U64" s="2"/>
      <c r="V64" s="119"/>
      <c r="W64" s="119"/>
      <c r="X64" s="2" t="s">
        <v>363</v>
      </c>
      <c r="Y64" s="2" t="s">
        <v>363</v>
      </c>
      <c r="Z64" s="2" t="s">
        <v>363</v>
      </c>
      <c r="AA64" s="2" t="s">
        <v>363</v>
      </c>
    </row>
    <row r="65" spans="1:27" s="5" customFormat="1" ht="12.75">
      <c r="A65" s="19">
        <v>60</v>
      </c>
      <c r="B65" s="1" t="s">
        <v>250</v>
      </c>
      <c r="C65" s="2" t="s">
        <v>226</v>
      </c>
      <c r="D65" s="2" t="s">
        <v>171</v>
      </c>
      <c r="E65" s="2" t="s">
        <v>165</v>
      </c>
      <c r="F65" s="2">
        <v>2013</v>
      </c>
      <c r="G65" s="120">
        <v>286371.97</v>
      </c>
      <c r="H65" s="52" t="s">
        <v>41</v>
      </c>
      <c r="I65" s="84" t="s">
        <v>274</v>
      </c>
      <c r="J65" s="1" t="s">
        <v>331</v>
      </c>
      <c r="K65" s="2" t="s">
        <v>363</v>
      </c>
      <c r="L65" s="2" t="s">
        <v>363</v>
      </c>
      <c r="M65" s="2" t="s">
        <v>363</v>
      </c>
      <c r="N65" s="2" t="s">
        <v>383</v>
      </c>
      <c r="O65" s="11" t="s">
        <v>363</v>
      </c>
      <c r="P65" s="11" t="s">
        <v>363</v>
      </c>
      <c r="Q65" s="11" t="s">
        <v>363</v>
      </c>
      <c r="R65" s="11" t="s">
        <v>363</v>
      </c>
      <c r="S65" s="11" t="s">
        <v>363</v>
      </c>
      <c r="T65" s="11" t="s">
        <v>363</v>
      </c>
      <c r="U65" s="2"/>
      <c r="V65" s="119"/>
      <c r="W65" s="119"/>
      <c r="X65" s="2" t="s">
        <v>363</v>
      </c>
      <c r="Y65" s="2" t="s">
        <v>363</v>
      </c>
      <c r="Z65" s="2" t="s">
        <v>363</v>
      </c>
      <c r="AA65" s="2" t="s">
        <v>363</v>
      </c>
    </row>
    <row r="66" spans="1:27" s="5" customFormat="1" ht="38.25">
      <c r="A66" s="19">
        <v>61</v>
      </c>
      <c r="B66" s="1" t="s">
        <v>251</v>
      </c>
      <c r="C66" s="2" t="s">
        <v>226</v>
      </c>
      <c r="D66" s="2" t="s">
        <v>171</v>
      </c>
      <c r="E66" s="2" t="s">
        <v>165</v>
      </c>
      <c r="F66" s="2">
        <v>2013</v>
      </c>
      <c r="G66" s="120">
        <v>95867.64</v>
      </c>
      <c r="H66" s="52" t="s">
        <v>41</v>
      </c>
      <c r="I66" s="84" t="s">
        <v>308</v>
      </c>
      <c r="J66" s="1" t="s">
        <v>312</v>
      </c>
      <c r="K66" s="2" t="s">
        <v>363</v>
      </c>
      <c r="L66" s="2" t="s">
        <v>363</v>
      </c>
      <c r="M66" s="2" t="s">
        <v>363</v>
      </c>
      <c r="N66" s="2" t="s">
        <v>383</v>
      </c>
      <c r="O66" s="11" t="s">
        <v>363</v>
      </c>
      <c r="P66" s="11" t="s">
        <v>363</v>
      </c>
      <c r="Q66" s="11" t="s">
        <v>363</v>
      </c>
      <c r="R66" s="11" t="s">
        <v>363</v>
      </c>
      <c r="S66" s="11" t="s">
        <v>363</v>
      </c>
      <c r="T66" s="11" t="s">
        <v>363</v>
      </c>
      <c r="U66" s="2"/>
      <c r="V66" s="119"/>
      <c r="W66" s="119"/>
      <c r="X66" s="2" t="s">
        <v>363</v>
      </c>
      <c r="Y66" s="2" t="s">
        <v>363</v>
      </c>
      <c r="Z66" s="2" t="s">
        <v>363</v>
      </c>
      <c r="AA66" s="2" t="s">
        <v>363</v>
      </c>
    </row>
    <row r="67" spans="1:27" s="5" customFormat="1" ht="12.75">
      <c r="A67" s="19">
        <v>62</v>
      </c>
      <c r="B67" s="124" t="s">
        <v>254</v>
      </c>
      <c r="C67" s="2" t="s">
        <v>255</v>
      </c>
      <c r="D67" s="123" t="s">
        <v>171</v>
      </c>
      <c r="E67" s="2" t="s">
        <v>165</v>
      </c>
      <c r="F67" s="123">
        <v>2013</v>
      </c>
      <c r="G67" s="120">
        <v>319265.35</v>
      </c>
      <c r="H67" s="52" t="s">
        <v>41</v>
      </c>
      <c r="I67" s="84" t="s">
        <v>329</v>
      </c>
      <c r="J67" s="124" t="s">
        <v>312</v>
      </c>
      <c r="K67" s="2" t="s">
        <v>363</v>
      </c>
      <c r="L67" s="2" t="s">
        <v>363</v>
      </c>
      <c r="M67" s="2" t="s">
        <v>363</v>
      </c>
      <c r="N67" s="2" t="s">
        <v>383</v>
      </c>
      <c r="O67" s="11" t="s">
        <v>363</v>
      </c>
      <c r="P67" s="11" t="s">
        <v>363</v>
      </c>
      <c r="Q67" s="11" t="s">
        <v>363</v>
      </c>
      <c r="R67" s="11" t="s">
        <v>363</v>
      </c>
      <c r="S67" s="11" t="s">
        <v>363</v>
      </c>
      <c r="T67" s="11" t="s">
        <v>363</v>
      </c>
      <c r="U67" s="131"/>
      <c r="V67" s="131"/>
      <c r="W67" s="131"/>
      <c r="X67" s="2" t="s">
        <v>363</v>
      </c>
      <c r="Y67" s="2" t="s">
        <v>363</v>
      </c>
      <c r="Z67" s="2" t="s">
        <v>363</v>
      </c>
      <c r="AA67" s="2" t="s">
        <v>363</v>
      </c>
    </row>
    <row r="68" spans="1:27" s="5" customFormat="1" ht="12.75">
      <c r="A68" s="19">
        <v>63</v>
      </c>
      <c r="B68" s="1" t="s">
        <v>256</v>
      </c>
      <c r="C68" s="2" t="s">
        <v>221</v>
      </c>
      <c r="D68" s="2" t="s">
        <v>171</v>
      </c>
      <c r="E68" s="2" t="s">
        <v>165</v>
      </c>
      <c r="F68" s="2">
        <v>2013</v>
      </c>
      <c r="G68" s="120">
        <v>413176.69</v>
      </c>
      <c r="H68" s="52" t="s">
        <v>41</v>
      </c>
      <c r="I68" s="98" t="s">
        <v>303</v>
      </c>
      <c r="J68" s="1" t="s">
        <v>321</v>
      </c>
      <c r="K68" s="2" t="s">
        <v>363</v>
      </c>
      <c r="L68" s="2" t="s">
        <v>363</v>
      </c>
      <c r="M68" s="2" t="s">
        <v>363</v>
      </c>
      <c r="N68" s="2" t="s">
        <v>383</v>
      </c>
      <c r="O68" s="11" t="s">
        <v>363</v>
      </c>
      <c r="P68" s="11" t="s">
        <v>363</v>
      </c>
      <c r="Q68" s="11" t="s">
        <v>363</v>
      </c>
      <c r="R68" s="11" t="s">
        <v>363</v>
      </c>
      <c r="S68" s="11" t="s">
        <v>363</v>
      </c>
      <c r="T68" s="11" t="s">
        <v>363</v>
      </c>
      <c r="U68" s="2"/>
      <c r="V68" s="119"/>
      <c r="W68" s="119"/>
      <c r="X68" s="2" t="s">
        <v>363</v>
      </c>
      <c r="Y68" s="2" t="s">
        <v>363</v>
      </c>
      <c r="Z68" s="2" t="s">
        <v>363</v>
      </c>
      <c r="AA68" s="2" t="s">
        <v>363</v>
      </c>
    </row>
    <row r="69" spans="1:27" s="5" customFormat="1" ht="12.75">
      <c r="A69" s="19">
        <v>64</v>
      </c>
      <c r="B69" s="1" t="s">
        <v>257</v>
      </c>
      <c r="C69" s="2" t="s">
        <v>221</v>
      </c>
      <c r="D69" s="2" t="s">
        <v>171</v>
      </c>
      <c r="E69" s="2" t="s">
        <v>165</v>
      </c>
      <c r="F69" s="2">
        <v>2013</v>
      </c>
      <c r="G69" s="120">
        <v>110184.02</v>
      </c>
      <c r="H69" s="52" t="s">
        <v>41</v>
      </c>
      <c r="I69" s="84" t="s">
        <v>303</v>
      </c>
      <c r="J69" s="1" t="s">
        <v>322</v>
      </c>
      <c r="K69" s="2" t="s">
        <v>363</v>
      </c>
      <c r="L69" s="2" t="s">
        <v>363</v>
      </c>
      <c r="M69" s="2" t="s">
        <v>363</v>
      </c>
      <c r="N69" s="2" t="s">
        <v>383</v>
      </c>
      <c r="O69" s="2" t="s">
        <v>363</v>
      </c>
      <c r="P69" s="2" t="s">
        <v>363</v>
      </c>
      <c r="Q69" s="2" t="s">
        <v>363</v>
      </c>
      <c r="R69" s="2" t="s">
        <v>363</v>
      </c>
      <c r="S69" s="2" t="s">
        <v>363</v>
      </c>
      <c r="T69" s="2" t="s">
        <v>363</v>
      </c>
      <c r="U69" s="2"/>
      <c r="V69" s="119"/>
      <c r="W69" s="119"/>
      <c r="X69" s="2" t="s">
        <v>363</v>
      </c>
      <c r="Y69" s="2" t="s">
        <v>363</v>
      </c>
      <c r="Z69" s="2" t="s">
        <v>363</v>
      </c>
      <c r="AA69" s="2" t="s">
        <v>363</v>
      </c>
    </row>
    <row r="70" spans="1:27" s="14" customFormat="1" ht="12.75">
      <c r="A70" s="225"/>
      <c r="B70" s="226"/>
      <c r="C70" s="226"/>
      <c r="D70" s="226"/>
      <c r="E70" s="226"/>
      <c r="F70" s="227"/>
      <c r="G70" s="86">
        <f>SUM(G6:G69)</f>
        <v>26184305.319999997</v>
      </c>
      <c r="H70" s="21"/>
      <c r="I70" s="21"/>
      <c r="J70" s="22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35" customFormat="1" ht="13.5" customHeight="1">
      <c r="A71" s="245" t="s">
        <v>526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</row>
    <row r="72" spans="1:27" s="5" customFormat="1" ht="25.5">
      <c r="A72" s="19">
        <v>1</v>
      </c>
      <c r="B72" s="1" t="s">
        <v>527</v>
      </c>
      <c r="C72" s="2" t="s">
        <v>528</v>
      </c>
      <c r="D72" s="2" t="s">
        <v>394</v>
      </c>
      <c r="E72" s="2" t="s">
        <v>395</v>
      </c>
      <c r="F72" s="2">
        <v>1980</v>
      </c>
      <c r="G72" s="120">
        <v>2152834.55</v>
      </c>
      <c r="H72" s="236" t="s">
        <v>41</v>
      </c>
      <c r="I72" s="98" t="s">
        <v>531</v>
      </c>
      <c r="J72" s="232" t="s">
        <v>532</v>
      </c>
      <c r="K72" s="2" t="s">
        <v>533</v>
      </c>
      <c r="L72" s="2" t="s">
        <v>534</v>
      </c>
      <c r="M72" s="2" t="s">
        <v>535</v>
      </c>
      <c r="N72" s="2"/>
      <c r="O72" s="2" t="s">
        <v>536</v>
      </c>
      <c r="P72" s="2" t="s">
        <v>392</v>
      </c>
      <c r="Q72" s="2" t="s">
        <v>392</v>
      </c>
      <c r="R72" s="2" t="s">
        <v>392</v>
      </c>
      <c r="S72" s="2" t="s">
        <v>374</v>
      </c>
      <c r="T72" s="2" t="s">
        <v>392</v>
      </c>
      <c r="U72" s="125">
        <v>841.6</v>
      </c>
      <c r="V72" s="125">
        <v>588.87</v>
      </c>
      <c r="W72" s="126">
        <v>5153</v>
      </c>
      <c r="X72" s="2">
        <v>2</v>
      </c>
      <c r="Y72" s="2" t="s">
        <v>395</v>
      </c>
      <c r="Z72" s="2" t="s">
        <v>394</v>
      </c>
      <c r="AA72" s="2" t="s">
        <v>537</v>
      </c>
    </row>
    <row r="73" spans="1:27" s="5" customFormat="1" ht="12.75">
      <c r="A73" s="19">
        <v>2</v>
      </c>
      <c r="B73" s="1" t="s">
        <v>529</v>
      </c>
      <c r="C73" s="2"/>
      <c r="D73" s="2"/>
      <c r="E73" s="2"/>
      <c r="F73" s="2"/>
      <c r="G73" s="120">
        <v>11999.92</v>
      </c>
      <c r="H73" s="237"/>
      <c r="I73" s="84"/>
      <c r="J73" s="233"/>
      <c r="K73" s="2"/>
      <c r="L73" s="2"/>
      <c r="M73" s="2"/>
      <c r="N73" s="2"/>
      <c r="O73" s="2"/>
      <c r="P73" s="2"/>
      <c r="Q73" s="2"/>
      <c r="R73" s="2"/>
      <c r="S73" s="2"/>
      <c r="T73" s="2"/>
      <c r="U73" s="127"/>
      <c r="V73" s="127"/>
      <c r="W73" s="11"/>
      <c r="X73" s="11"/>
      <c r="Y73" s="11"/>
      <c r="Z73" s="11"/>
      <c r="AA73" s="11"/>
    </row>
    <row r="74" spans="1:27" s="5" customFormat="1" ht="12.75">
      <c r="A74" s="19">
        <v>3</v>
      </c>
      <c r="B74" s="1" t="s">
        <v>529</v>
      </c>
      <c r="C74" s="2"/>
      <c r="D74" s="2"/>
      <c r="E74" s="2"/>
      <c r="F74" s="2"/>
      <c r="G74" s="120">
        <v>36855.22</v>
      </c>
      <c r="H74" s="237"/>
      <c r="I74" s="98"/>
      <c r="J74" s="233"/>
      <c r="K74" s="2"/>
      <c r="L74" s="2"/>
      <c r="M74" s="2"/>
      <c r="N74" s="2"/>
      <c r="O74" s="2"/>
      <c r="P74" s="2"/>
      <c r="Q74" s="2"/>
      <c r="R74" s="2"/>
      <c r="S74" s="2"/>
      <c r="T74" s="2"/>
      <c r="U74" s="125"/>
      <c r="V74" s="125"/>
      <c r="W74" s="126"/>
      <c r="X74" s="2"/>
      <c r="Y74" s="2"/>
      <c r="Z74" s="2"/>
      <c r="AA74" s="2"/>
    </row>
    <row r="75" spans="1:27" s="5" customFormat="1" ht="12.75">
      <c r="A75" s="19">
        <v>4</v>
      </c>
      <c r="B75" s="1" t="s">
        <v>530</v>
      </c>
      <c r="C75" s="2"/>
      <c r="D75" s="2"/>
      <c r="E75" s="2"/>
      <c r="F75" s="2"/>
      <c r="G75" s="120">
        <v>12200</v>
      </c>
      <c r="H75" s="228"/>
      <c r="I75" s="84"/>
      <c r="J75" s="221"/>
      <c r="K75" s="2"/>
      <c r="L75" s="2"/>
      <c r="M75" s="2"/>
      <c r="N75" s="2"/>
      <c r="O75" s="2"/>
      <c r="P75" s="2"/>
      <c r="Q75" s="2"/>
      <c r="R75" s="2"/>
      <c r="S75" s="2"/>
      <c r="T75" s="2"/>
      <c r="U75" s="127"/>
      <c r="V75" s="127"/>
      <c r="W75" s="11"/>
      <c r="X75" s="11"/>
      <c r="Y75" s="11"/>
      <c r="Z75" s="11"/>
      <c r="AA75" s="11"/>
    </row>
    <row r="76" spans="1:27" s="14" customFormat="1" ht="12.75">
      <c r="A76" s="225" t="s">
        <v>103</v>
      </c>
      <c r="B76" s="226"/>
      <c r="C76" s="226"/>
      <c r="D76" s="226"/>
      <c r="E76" s="226"/>
      <c r="F76" s="227"/>
      <c r="G76" s="86">
        <f>SUM(G72:G75)</f>
        <v>2213889.69</v>
      </c>
      <c r="H76" s="21"/>
      <c r="I76" s="20"/>
      <c r="J76" s="20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41" customFormat="1" ht="12.75" customHeight="1">
      <c r="A77" s="245" t="s">
        <v>575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7"/>
    </row>
    <row r="78" spans="1:27" s="4" customFormat="1" ht="12.75" customHeight="1">
      <c r="A78" s="19">
        <v>1</v>
      </c>
      <c r="B78" s="1" t="s">
        <v>576</v>
      </c>
      <c r="C78" s="2" t="s">
        <v>576</v>
      </c>
      <c r="D78" s="2" t="s">
        <v>171</v>
      </c>
      <c r="E78" s="2" t="s">
        <v>165</v>
      </c>
      <c r="F78" s="2">
        <v>1978</v>
      </c>
      <c r="G78" s="120">
        <v>894617.63</v>
      </c>
      <c r="H78" s="52" t="s">
        <v>41</v>
      </c>
      <c r="I78" s="98" t="s">
        <v>579</v>
      </c>
      <c r="J78" s="232" t="s">
        <v>578</v>
      </c>
      <c r="K78" s="2" t="s">
        <v>338</v>
      </c>
      <c r="L78" s="2" t="s">
        <v>354</v>
      </c>
      <c r="M78" s="2" t="s">
        <v>580</v>
      </c>
      <c r="N78" s="2" t="s">
        <v>407</v>
      </c>
      <c r="O78" s="2" t="s">
        <v>393</v>
      </c>
      <c r="P78" s="2" t="s">
        <v>408</v>
      </c>
      <c r="Q78" s="2" t="s">
        <v>581</v>
      </c>
      <c r="R78" s="2" t="s">
        <v>582</v>
      </c>
      <c r="S78" s="2" t="s">
        <v>392</v>
      </c>
      <c r="T78" s="2" t="s">
        <v>392</v>
      </c>
      <c r="U78" s="125">
        <v>450</v>
      </c>
      <c r="V78" s="125">
        <v>920</v>
      </c>
      <c r="W78" s="126">
        <v>4200</v>
      </c>
      <c r="X78" s="2">
        <v>2</v>
      </c>
      <c r="Y78" s="2" t="s">
        <v>583</v>
      </c>
      <c r="Z78" s="2" t="s">
        <v>394</v>
      </c>
      <c r="AA78" s="2" t="s">
        <v>537</v>
      </c>
    </row>
    <row r="79" spans="1:27" s="4" customFormat="1" ht="25.5">
      <c r="A79" s="19">
        <v>2</v>
      </c>
      <c r="B79" s="1" t="s">
        <v>577</v>
      </c>
      <c r="C79" s="2" t="s">
        <v>577</v>
      </c>
      <c r="D79" s="2"/>
      <c r="E79" s="2"/>
      <c r="F79" s="2"/>
      <c r="G79" s="120">
        <v>7030</v>
      </c>
      <c r="H79" s="52" t="s">
        <v>41</v>
      </c>
      <c r="I79" s="98"/>
      <c r="J79" s="221"/>
      <c r="K79" s="2"/>
      <c r="L79" s="2"/>
      <c r="M79" s="2"/>
      <c r="N79" s="2"/>
      <c r="O79" s="2"/>
      <c r="P79" s="2"/>
      <c r="Q79" s="2"/>
      <c r="R79" s="2"/>
      <c r="S79" s="2"/>
      <c r="T79" s="2"/>
      <c r="U79" s="127"/>
      <c r="V79" s="127"/>
      <c r="W79" s="11"/>
      <c r="X79" s="11"/>
      <c r="Y79" s="11"/>
      <c r="Z79" s="11"/>
      <c r="AA79" s="11"/>
    </row>
    <row r="80" spans="1:27" s="42" customFormat="1" ht="12.75">
      <c r="A80" s="252" t="s">
        <v>103</v>
      </c>
      <c r="B80" s="252"/>
      <c r="C80" s="252"/>
      <c r="D80" s="252"/>
      <c r="E80" s="252"/>
      <c r="F80" s="252"/>
      <c r="G80" s="87">
        <f>SUM(G78:G79)</f>
        <v>901647.63</v>
      </c>
      <c r="H80" s="21"/>
      <c r="I80" s="196"/>
      <c r="J80" s="19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35" customFormat="1" ht="12.75" customHeight="1">
      <c r="A81" s="222" t="s">
        <v>587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4"/>
    </row>
    <row r="82" spans="1:27" s="33" customFormat="1" ht="12.75">
      <c r="A82" s="19">
        <v>1</v>
      </c>
      <c r="B82" s="1" t="s">
        <v>588</v>
      </c>
      <c r="C82" s="2" t="s">
        <v>589</v>
      </c>
      <c r="D82" s="2" t="s">
        <v>394</v>
      </c>
      <c r="E82" s="2" t="s">
        <v>395</v>
      </c>
      <c r="F82" s="2">
        <v>1996</v>
      </c>
      <c r="G82" s="120">
        <v>1001492</v>
      </c>
      <c r="H82" s="52" t="s">
        <v>41</v>
      </c>
      <c r="I82" s="98" t="s">
        <v>591</v>
      </c>
      <c r="J82" s="1" t="s">
        <v>590</v>
      </c>
      <c r="K82" s="2" t="s">
        <v>592</v>
      </c>
      <c r="L82" s="2" t="s">
        <v>593</v>
      </c>
      <c r="M82" s="2" t="s">
        <v>594</v>
      </c>
      <c r="N82" s="2" t="s">
        <v>374</v>
      </c>
      <c r="O82" s="2" t="s">
        <v>402</v>
      </c>
      <c r="P82" s="2" t="s">
        <v>392</v>
      </c>
      <c r="Q82" s="2" t="s">
        <v>392</v>
      </c>
      <c r="R82" s="2" t="s">
        <v>596</v>
      </c>
      <c r="S82" s="2" t="s">
        <v>374</v>
      </c>
      <c r="T82" s="2" t="s">
        <v>392</v>
      </c>
      <c r="U82" s="125" t="s">
        <v>597</v>
      </c>
      <c r="V82" s="125" t="s">
        <v>598</v>
      </c>
      <c r="W82" s="126" t="s">
        <v>599</v>
      </c>
      <c r="X82" s="2">
        <v>2</v>
      </c>
      <c r="Y82" s="2" t="s">
        <v>394</v>
      </c>
      <c r="Z82" s="2" t="s">
        <v>394</v>
      </c>
      <c r="AA82" s="2" t="s">
        <v>395</v>
      </c>
    </row>
    <row r="83" spans="1:27" s="14" customFormat="1" ht="12.75" customHeight="1">
      <c r="A83" s="225" t="s">
        <v>103</v>
      </c>
      <c r="B83" s="226"/>
      <c r="C83" s="226"/>
      <c r="D83" s="226"/>
      <c r="E83" s="226"/>
      <c r="F83" s="227"/>
      <c r="G83" s="86">
        <f>SUM(G82:G82)</f>
        <v>1001492</v>
      </c>
      <c r="H83" s="21"/>
      <c r="I83" s="20"/>
      <c r="J83" s="20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4" customFormat="1" ht="12.75">
      <c r="A84" s="222" t="s">
        <v>48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4"/>
    </row>
    <row r="85" spans="1:27" s="14" customFormat="1" ht="35.25" customHeight="1">
      <c r="A85" s="19">
        <v>1</v>
      </c>
      <c r="B85" s="1" t="s">
        <v>49</v>
      </c>
      <c r="C85" s="2" t="str">
        <f>B85</f>
        <v>urzadzenie zabawowe</v>
      </c>
      <c r="D85" s="2"/>
      <c r="E85" s="2"/>
      <c r="F85" s="2"/>
      <c r="G85" s="120">
        <v>13800.01</v>
      </c>
      <c r="H85" s="52" t="s">
        <v>41</v>
      </c>
      <c r="I85" s="98"/>
      <c r="J85" s="1" t="s">
        <v>130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125"/>
      <c r="V85" s="125"/>
      <c r="W85" s="126"/>
      <c r="X85" s="2"/>
      <c r="Y85" s="2"/>
      <c r="Z85" s="2"/>
      <c r="AA85" s="2"/>
    </row>
    <row r="86" spans="1:27" s="14" customFormat="1" ht="12.75" customHeight="1">
      <c r="A86" s="225" t="s">
        <v>103</v>
      </c>
      <c r="B86" s="226"/>
      <c r="C86" s="226"/>
      <c r="D86" s="226"/>
      <c r="E86" s="226"/>
      <c r="F86" s="227"/>
      <c r="G86" s="86">
        <f>SUM(G85)</f>
        <v>13800.01</v>
      </c>
      <c r="H86" s="21"/>
      <c r="I86" s="20"/>
      <c r="J86" s="20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32" customFormat="1" ht="12.75" customHeight="1">
      <c r="A87" s="222" t="s">
        <v>610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4"/>
    </row>
    <row r="88" spans="1:28" s="33" customFormat="1" ht="178.5">
      <c r="A88" s="19">
        <v>1</v>
      </c>
      <c r="B88" s="1" t="s">
        <v>133</v>
      </c>
      <c r="C88" s="2" t="s">
        <v>611</v>
      </c>
      <c r="D88" s="2" t="s">
        <v>171</v>
      </c>
      <c r="E88" s="2" t="s">
        <v>165</v>
      </c>
      <c r="F88" s="2">
        <v>1958</v>
      </c>
      <c r="G88" s="120">
        <v>1015475.69</v>
      </c>
      <c r="H88" s="236" t="s">
        <v>41</v>
      </c>
      <c r="I88" s="98" t="s">
        <v>612</v>
      </c>
      <c r="J88" s="229" t="s">
        <v>613</v>
      </c>
      <c r="K88" s="2" t="s">
        <v>614</v>
      </c>
      <c r="L88" s="2" t="s">
        <v>615</v>
      </c>
      <c r="M88" s="2" t="s">
        <v>616</v>
      </c>
      <c r="N88" s="2"/>
      <c r="O88" s="2" t="s">
        <v>617</v>
      </c>
      <c r="P88" s="2" t="s">
        <v>618</v>
      </c>
      <c r="Q88" s="2" t="s">
        <v>619</v>
      </c>
      <c r="R88" s="2" t="s">
        <v>620</v>
      </c>
      <c r="S88" s="2" t="s">
        <v>407</v>
      </c>
      <c r="T88" s="2" t="s">
        <v>621</v>
      </c>
      <c r="U88" s="125">
        <v>650</v>
      </c>
      <c r="V88" s="125">
        <v>1200</v>
      </c>
      <c r="W88" s="126">
        <v>2200</v>
      </c>
      <c r="X88" s="2">
        <v>3</v>
      </c>
      <c r="Y88" s="2" t="s">
        <v>394</v>
      </c>
      <c r="Z88" s="2" t="s">
        <v>394</v>
      </c>
      <c r="AA88" s="2" t="s">
        <v>394</v>
      </c>
      <c r="AB88" s="69"/>
    </row>
    <row r="89" spans="1:28" s="33" customFormat="1" ht="12.75">
      <c r="A89" s="19">
        <v>2</v>
      </c>
      <c r="B89" s="1" t="s">
        <v>50</v>
      </c>
      <c r="C89" s="2" t="s">
        <v>51</v>
      </c>
      <c r="D89" s="2"/>
      <c r="E89" s="2"/>
      <c r="F89" s="2"/>
      <c r="G89" s="120">
        <v>7000</v>
      </c>
      <c r="H89" s="237"/>
      <c r="I89" s="98"/>
      <c r="J89" s="230"/>
      <c r="K89" s="2"/>
      <c r="L89" s="2"/>
      <c r="M89" s="2"/>
      <c r="N89" s="2"/>
      <c r="O89" s="2"/>
      <c r="P89" s="2"/>
      <c r="Q89" s="2"/>
      <c r="R89" s="2"/>
      <c r="S89" s="2"/>
      <c r="T89" s="2"/>
      <c r="U89" s="125"/>
      <c r="V89" s="125"/>
      <c r="W89" s="126"/>
      <c r="X89" s="2"/>
      <c r="Y89" s="2"/>
      <c r="Z89" s="2"/>
      <c r="AA89" s="2"/>
      <c r="AB89" s="69"/>
    </row>
    <row r="90" spans="1:28" s="33" customFormat="1" ht="25.5">
      <c r="A90" s="19">
        <v>3</v>
      </c>
      <c r="B90" s="1" t="s">
        <v>676</v>
      </c>
      <c r="C90" s="2"/>
      <c r="D90" s="2"/>
      <c r="E90" s="2"/>
      <c r="F90" s="2" t="s">
        <v>52</v>
      </c>
      <c r="G90" s="120">
        <v>93207.94</v>
      </c>
      <c r="H90" s="228"/>
      <c r="I90" s="98"/>
      <c r="J90" s="231"/>
      <c r="K90" s="2"/>
      <c r="L90" s="2"/>
      <c r="M90" s="2"/>
      <c r="N90" s="2"/>
      <c r="O90" s="2"/>
      <c r="P90" s="2"/>
      <c r="Q90" s="2"/>
      <c r="R90" s="2"/>
      <c r="S90" s="2"/>
      <c r="T90" s="2"/>
      <c r="U90" s="125"/>
      <c r="V90" s="125"/>
      <c r="W90" s="126"/>
      <c r="X90" s="2"/>
      <c r="Y90" s="2"/>
      <c r="Z90" s="2"/>
      <c r="AA90" s="2"/>
      <c r="AB90" s="69"/>
    </row>
    <row r="91" spans="1:27" s="14" customFormat="1" ht="12.75">
      <c r="A91" s="225" t="s">
        <v>103</v>
      </c>
      <c r="B91" s="226"/>
      <c r="C91" s="226"/>
      <c r="D91" s="226"/>
      <c r="E91" s="226"/>
      <c r="F91" s="227"/>
      <c r="G91" s="86">
        <f>SUM(G88:G90)</f>
        <v>1115683.63</v>
      </c>
      <c r="H91" s="21"/>
      <c r="I91" s="50"/>
      <c r="J91" s="50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41" customFormat="1" ht="12.75" customHeight="1">
      <c r="A92" s="222" t="s">
        <v>628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4"/>
    </row>
    <row r="93" spans="1:27" s="5" customFormat="1" ht="69" customHeight="1">
      <c r="A93" s="241">
        <v>1</v>
      </c>
      <c r="B93" s="239" t="s">
        <v>629</v>
      </c>
      <c r="C93" s="229" t="s">
        <v>630</v>
      </c>
      <c r="D93" s="229" t="s">
        <v>394</v>
      </c>
      <c r="E93" s="229" t="s">
        <v>395</v>
      </c>
      <c r="F93" s="1" t="s">
        <v>641</v>
      </c>
      <c r="G93" s="243">
        <v>916828.37</v>
      </c>
      <c r="H93" s="236" t="s">
        <v>41</v>
      </c>
      <c r="I93" s="248" t="s">
        <v>631</v>
      </c>
      <c r="J93" s="232" t="s">
        <v>632</v>
      </c>
      <c r="K93" s="2" t="s">
        <v>643</v>
      </c>
      <c r="L93" s="2" t="s">
        <v>644</v>
      </c>
      <c r="M93" s="2" t="s">
        <v>645</v>
      </c>
      <c r="N93" s="229" t="s">
        <v>633</v>
      </c>
      <c r="O93" s="229" t="s">
        <v>401</v>
      </c>
      <c r="P93" s="229" t="s">
        <v>401</v>
      </c>
      <c r="Q93" s="229" t="s">
        <v>401</v>
      </c>
      <c r="R93" s="229" t="s">
        <v>401</v>
      </c>
      <c r="S93" s="229" t="s">
        <v>407</v>
      </c>
      <c r="T93" s="229" t="s">
        <v>401</v>
      </c>
      <c r="U93" s="8">
        <v>123.56</v>
      </c>
      <c r="V93" s="8">
        <v>98.84</v>
      </c>
      <c r="W93" s="8">
        <v>718</v>
      </c>
      <c r="X93" s="229">
        <v>1</v>
      </c>
      <c r="Y93" s="229" t="s">
        <v>395</v>
      </c>
      <c r="Z93" s="229" t="s">
        <v>394</v>
      </c>
      <c r="AA93" s="229" t="s">
        <v>395</v>
      </c>
    </row>
    <row r="94" spans="1:27" s="5" customFormat="1" ht="71.25" customHeight="1">
      <c r="A94" s="242"/>
      <c r="B94" s="240"/>
      <c r="C94" s="231"/>
      <c r="D94" s="231"/>
      <c r="E94" s="231"/>
      <c r="F94" s="1" t="s">
        <v>642</v>
      </c>
      <c r="G94" s="244"/>
      <c r="H94" s="228"/>
      <c r="I94" s="249"/>
      <c r="J94" s="233"/>
      <c r="K94" s="2" t="s">
        <v>646</v>
      </c>
      <c r="L94" s="2" t="s">
        <v>647</v>
      </c>
      <c r="M94" s="2" t="s">
        <v>648</v>
      </c>
      <c r="N94" s="231"/>
      <c r="O94" s="231"/>
      <c r="P94" s="231"/>
      <c r="Q94" s="231"/>
      <c r="R94" s="231"/>
      <c r="S94" s="231"/>
      <c r="T94" s="231"/>
      <c r="U94" s="8">
        <v>631</v>
      </c>
      <c r="V94" s="8">
        <v>504.8</v>
      </c>
      <c r="W94" s="8">
        <v>2095.1</v>
      </c>
      <c r="X94" s="231"/>
      <c r="Y94" s="231"/>
      <c r="Z94" s="231"/>
      <c r="AA94" s="231"/>
    </row>
    <row r="95" spans="1:27" s="5" customFormat="1" ht="12.75">
      <c r="A95" s="19">
        <v>2</v>
      </c>
      <c r="B95" s="1" t="s">
        <v>640</v>
      </c>
      <c r="C95" s="2"/>
      <c r="D95" s="2"/>
      <c r="E95" s="2"/>
      <c r="F95" s="2"/>
      <c r="G95" s="132">
        <v>20985</v>
      </c>
      <c r="H95" s="24"/>
      <c r="I95" s="98"/>
      <c r="J95" s="221"/>
      <c r="K95" s="2"/>
      <c r="L95" s="2"/>
      <c r="M95" s="2"/>
      <c r="N95" s="2"/>
      <c r="O95" s="2"/>
      <c r="P95" s="2"/>
      <c r="Q95" s="2"/>
      <c r="R95" s="2"/>
      <c r="S95" s="2"/>
      <c r="T95" s="2"/>
      <c r="U95" s="125"/>
      <c r="V95" s="125"/>
      <c r="W95" s="126"/>
      <c r="X95" s="2"/>
      <c r="Y95" s="2"/>
      <c r="Z95" s="2"/>
      <c r="AA95" s="2"/>
    </row>
    <row r="96" spans="1:27" s="14" customFormat="1" ht="12.75">
      <c r="A96" s="225" t="s">
        <v>103</v>
      </c>
      <c r="B96" s="226"/>
      <c r="C96" s="226"/>
      <c r="D96" s="226"/>
      <c r="E96" s="226"/>
      <c r="F96" s="227"/>
      <c r="G96" s="86">
        <f>SUM(G93:G95)</f>
        <v>937813.37</v>
      </c>
      <c r="H96" s="21"/>
      <c r="I96" s="21"/>
      <c r="J96" s="22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41" customFormat="1" ht="12.75" customHeight="1">
      <c r="A97" s="222" t="s">
        <v>652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4"/>
    </row>
    <row r="98" spans="1:27" s="5" customFormat="1" ht="114.75">
      <c r="A98" s="19">
        <v>1</v>
      </c>
      <c r="B98" s="1" t="s">
        <v>630</v>
      </c>
      <c r="C98" s="2" t="s">
        <v>630</v>
      </c>
      <c r="D98" s="2" t="s">
        <v>394</v>
      </c>
      <c r="E98" s="2" t="s">
        <v>394</v>
      </c>
      <c r="F98" s="2" t="s">
        <v>654</v>
      </c>
      <c r="G98" s="120">
        <v>219929.5</v>
      </c>
      <c r="H98" s="236" t="s">
        <v>41</v>
      </c>
      <c r="I98" s="98" t="s">
        <v>655</v>
      </c>
      <c r="J98" s="1" t="s">
        <v>656</v>
      </c>
      <c r="K98" s="2" t="s">
        <v>338</v>
      </c>
      <c r="L98" s="2" t="s">
        <v>657</v>
      </c>
      <c r="M98" s="2" t="s">
        <v>658</v>
      </c>
      <c r="N98" s="2" t="s">
        <v>659</v>
      </c>
      <c r="O98" s="229" t="s">
        <v>392</v>
      </c>
      <c r="P98" s="229" t="s">
        <v>660</v>
      </c>
      <c r="Q98" s="229" t="s">
        <v>392</v>
      </c>
      <c r="R98" s="229" t="s">
        <v>661</v>
      </c>
      <c r="S98" s="229" t="s">
        <v>662</v>
      </c>
      <c r="T98" s="229" t="s">
        <v>392</v>
      </c>
      <c r="U98" s="229">
        <v>286</v>
      </c>
      <c r="V98" s="229">
        <v>286</v>
      </c>
      <c r="W98" s="229"/>
      <c r="X98" s="229">
        <v>1</v>
      </c>
      <c r="Y98" s="229" t="s">
        <v>663</v>
      </c>
      <c r="Z98" s="229" t="s">
        <v>394</v>
      </c>
      <c r="AA98" s="229" t="s">
        <v>395</v>
      </c>
    </row>
    <row r="99" spans="1:27" s="5" customFormat="1" ht="12.75">
      <c r="A99" s="19">
        <v>2</v>
      </c>
      <c r="B99" s="1" t="s">
        <v>653</v>
      </c>
      <c r="C99" s="2"/>
      <c r="D99" s="2"/>
      <c r="E99" s="2"/>
      <c r="F99" s="2"/>
      <c r="G99" s="120">
        <v>4100</v>
      </c>
      <c r="H99" s="228"/>
      <c r="I99" s="98"/>
      <c r="J99" s="1"/>
      <c r="K99" s="2"/>
      <c r="L99" s="2"/>
      <c r="M99" s="2"/>
      <c r="N99" s="2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</row>
    <row r="100" spans="1:27" s="14" customFormat="1" ht="12.75">
      <c r="A100" s="225" t="s">
        <v>103</v>
      </c>
      <c r="B100" s="226"/>
      <c r="C100" s="226"/>
      <c r="D100" s="226"/>
      <c r="E100" s="226"/>
      <c r="F100" s="227"/>
      <c r="G100" s="86">
        <f>SUM(G98:G99)</f>
        <v>224029.5</v>
      </c>
      <c r="H100" s="21"/>
      <c r="I100" s="21"/>
      <c r="J100" s="21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s="41" customFormat="1" ht="12.75" customHeight="1">
      <c r="A101" s="222" t="s">
        <v>672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4"/>
    </row>
    <row r="102" spans="1:27" s="5" customFormat="1" ht="63.75">
      <c r="A102" s="19">
        <v>1</v>
      </c>
      <c r="B102" s="1" t="s">
        <v>673</v>
      </c>
      <c r="C102" s="2" t="s">
        <v>673</v>
      </c>
      <c r="D102" s="2" t="s">
        <v>394</v>
      </c>
      <c r="E102" s="2" t="s">
        <v>395</v>
      </c>
      <c r="F102" s="2">
        <v>1959</v>
      </c>
      <c r="G102" s="120">
        <v>1232863.59</v>
      </c>
      <c r="H102" s="236" t="s">
        <v>41</v>
      </c>
      <c r="I102" s="98" t="s">
        <v>680</v>
      </c>
      <c r="J102" s="232" t="s">
        <v>681</v>
      </c>
      <c r="K102" s="2" t="s">
        <v>338</v>
      </c>
      <c r="L102" s="2" t="s">
        <v>682</v>
      </c>
      <c r="M102" s="2" t="s">
        <v>351</v>
      </c>
      <c r="N102" s="140" t="s">
        <v>683</v>
      </c>
      <c r="O102" s="2" t="s">
        <v>684</v>
      </c>
      <c r="P102" s="2" t="s">
        <v>401</v>
      </c>
      <c r="Q102" s="2" t="s">
        <v>401</v>
      </c>
      <c r="R102" s="2" t="s">
        <v>684</v>
      </c>
      <c r="S102" s="16" t="s">
        <v>407</v>
      </c>
      <c r="T102" s="16" t="s">
        <v>684</v>
      </c>
      <c r="U102" s="2">
        <v>1090</v>
      </c>
      <c r="V102" s="2">
        <v>2352</v>
      </c>
      <c r="W102" s="126">
        <v>10300</v>
      </c>
      <c r="X102" s="2">
        <v>3</v>
      </c>
      <c r="Y102" s="2" t="s">
        <v>394</v>
      </c>
      <c r="Z102" s="2" t="s">
        <v>394</v>
      </c>
      <c r="AA102" s="2" t="s">
        <v>395</v>
      </c>
    </row>
    <row r="103" spans="1:27" s="5" customFormat="1" ht="12.75">
      <c r="A103" s="19">
        <v>2</v>
      </c>
      <c r="B103" s="1" t="s">
        <v>674</v>
      </c>
      <c r="C103" s="2" t="s">
        <v>674</v>
      </c>
      <c r="D103" s="2" t="s">
        <v>394</v>
      </c>
      <c r="E103" s="2" t="s">
        <v>395</v>
      </c>
      <c r="F103" s="2"/>
      <c r="G103" s="120">
        <v>5172</v>
      </c>
      <c r="H103" s="237"/>
      <c r="I103" s="98" t="s">
        <v>374</v>
      </c>
      <c r="J103" s="233"/>
      <c r="K103" s="2" t="s">
        <v>338</v>
      </c>
      <c r="L103" s="2" t="s">
        <v>682</v>
      </c>
      <c r="M103" s="2" t="s">
        <v>351</v>
      </c>
      <c r="N103" s="2"/>
      <c r="O103" s="2"/>
      <c r="P103" s="2"/>
      <c r="Q103" s="2"/>
      <c r="R103" s="2"/>
      <c r="S103" s="2"/>
      <c r="T103" s="2"/>
      <c r="U103" s="2">
        <v>65.8</v>
      </c>
      <c r="V103" s="2">
        <v>52.64</v>
      </c>
      <c r="W103" s="2">
        <v>177.66</v>
      </c>
      <c r="X103" s="2">
        <v>1</v>
      </c>
      <c r="Y103" s="2" t="s">
        <v>395</v>
      </c>
      <c r="Z103" s="2" t="s">
        <v>395</v>
      </c>
      <c r="AA103" s="2" t="s">
        <v>395</v>
      </c>
    </row>
    <row r="104" spans="1:27" s="5" customFormat="1" ht="12.75">
      <c r="A104" s="19">
        <v>3</v>
      </c>
      <c r="B104" s="1" t="s">
        <v>675</v>
      </c>
      <c r="C104" s="2" t="s">
        <v>675</v>
      </c>
      <c r="D104" s="2" t="s">
        <v>394</v>
      </c>
      <c r="E104" s="2" t="s">
        <v>395</v>
      </c>
      <c r="F104" s="2"/>
      <c r="G104" s="120">
        <v>30000</v>
      </c>
      <c r="H104" s="237"/>
      <c r="I104" s="98" t="s">
        <v>407</v>
      </c>
      <c r="J104" s="2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25"/>
      <c r="V104" s="125"/>
      <c r="W104" s="126"/>
      <c r="X104" s="2"/>
      <c r="Y104" s="2"/>
      <c r="Z104" s="2"/>
      <c r="AA104" s="2"/>
    </row>
    <row r="105" spans="1:27" s="5" customFormat="1" ht="12.75">
      <c r="A105" s="19">
        <v>4</v>
      </c>
      <c r="B105" s="1" t="s">
        <v>676</v>
      </c>
      <c r="C105" s="2" t="s">
        <v>676</v>
      </c>
      <c r="D105" s="2" t="s">
        <v>394</v>
      </c>
      <c r="E105" s="2" t="s">
        <v>395</v>
      </c>
      <c r="F105" s="2"/>
      <c r="G105" s="120">
        <v>3150</v>
      </c>
      <c r="H105" s="237"/>
      <c r="I105" s="98" t="s">
        <v>407</v>
      </c>
      <c r="J105" s="2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25"/>
      <c r="V105" s="125"/>
      <c r="W105" s="126"/>
      <c r="X105" s="2"/>
      <c r="Y105" s="2"/>
      <c r="Z105" s="2"/>
      <c r="AA105" s="2"/>
    </row>
    <row r="106" spans="1:27" s="5" customFormat="1" ht="12.75">
      <c r="A106" s="19">
        <v>5</v>
      </c>
      <c r="B106" s="1" t="s">
        <v>677</v>
      </c>
      <c r="C106" s="2" t="s">
        <v>677</v>
      </c>
      <c r="D106" s="2" t="s">
        <v>394</v>
      </c>
      <c r="E106" s="2" t="s">
        <v>395</v>
      </c>
      <c r="F106" s="2"/>
      <c r="G106" s="120">
        <v>25000</v>
      </c>
      <c r="H106" s="237"/>
      <c r="I106" s="98" t="s">
        <v>407</v>
      </c>
      <c r="J106" s="2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25"/>
      <c r="V106" s="125"/>
      <c r="W106" s="126"/>
      <c r="X106" s="2"/>
      <c r="Y106" s="2"/>
      <c r="Z106" s="2"/>
      <c r="AA106" s="2"/>
    </row>
    <row r="107" spans="1:27" s="5" customFormat="1" ht="12.75">
      <c r="A107" s="19">
        <v>6</v>
      </c>
      <c r="B107" s="1" t="s">
        <v>678</v>
      </c>
      <c r="C107" s="2" t="s">
        <v>678</v>
      </c>
      <c r="D107" s="2" t="s">
        <v>394</v>
      </c>
      <c r="E107" s="2" t="s">
        <v>395</v>
      </c>
      <c r="F107" s="2"/>
      <c r="G107" s="120">
        <v>63769.75</v>
      </c>
      <c r="H107" s="237"/>
      <c r="I107" s="98" t="s">
        <v>407</v>
      </c>
      <c r="J107" s="2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25"/>
      <c r="V107" s="125"/>
      <c r="W107" s="126"/>
      <c r="X107" s="2"/>
      <c r="Y107" s="2"/>
      <c r="Z107" s="2"/>
      <c r="AA107" s="2"/>
    </row>
    <row r="108" spans="1:27" s="5" customFormat="1" ht="12.75">
      <c r="A108" s="19">
        <v>7</v>
      </c>
      <c r="B108" s="1" t="s">
        <v>679</v>
      </c>
      <c r="C108" s="2" t="s">
        <v>679</v>
      </c>
      <c r="D108" s="2" t="s">
        <v>394</v>
      </c>
      <c r="E108" s="2" t="s">
        <v>395</v>
      </c>
      <c r="F108" s="2"/>
      <c r="G108" s="120">
        <v>15803.57</v>
      </c>
      <c r="H108" s="237"/>
      <c r="I108" s="98" t="s">
        <v>407</v>
      </c>
      <c r="J108" s="2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25"/>
      <c r="V108" s="125"/>
      <c r="W108" s="126"/>
      <c r="X108" s="2"/>
      <c r="Y108" s="2"/>
      <c r="Z108" s="2"/>
      <c r="AA108" s="2"/>
    </row>
    <row r="109" spans="1:27" s="5" customFormat="1" ht="12.75">
      <c r="A109" s="19">
        <v>8</v>
      </c>
      <c r="B109" s="1" t="s">
        <v>53</v>
      </c>
      <c r="C109" s="2"/>
      <c r="D109" s="2"/>
      <c r="E109" s="2"/>
      <c r="F109" s="2"/>
      <c r="G109" s="120">
        <v>18176</v>
      </c>
      <c r="H109" s="237"/>
      <c r="I109" s="98"/>
      <c r="J109" s="2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25"/>
      <c r="V109" s="125"/>
      <c r="W109" s="126"/>
      <c r="X109" s="2"/>
      <c r="Y109" s="2"/>
      <c r="Z109" s="2"/>
      <c r="AA109" s="2"/>
    </row>
    <row r="110" spans="1:27" s="5" customFormat="1" ht="12.75">
      <c r="A110" s="19">
        <v>9</v>
      </c>
      <c r="B110" s="1" t="s">
        <v>252</v>
      </c>
      <c r="C110" s="2" t="s">
        <v>226</v>
      </c>
      <c r="D110" s="2" t="s">
        <v>171</v>
      </c>
      <c r="E110" s="2" t="s">
        <v>165</v>
      </c>
      <c r="F110" s="2">
        <v>2013</v>
      </c>
      <c r="G110" s="120">
        <v>264170.6</v>
      </c>
      <c r="H110" s="237"/>
      <c r="I110" s="98" t="s">
        <v>332</v>
      </c>
      <c r="J110" s="2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25"/>
      <c r="V110" s="125"/>
      <c r="W110" s="126"/>
      <c r="X110" s="2"/>
      <c r="Y110" s="2"/>
      <c r="Z110" s="2"/>
      <c r="AA110" s="2"/>
    </row>
    <row r="111" spans="1:27" s="5" customFormat="1" ht="12.75">
      <c r="A111" s="19">
        <v>10</v>
      </c>
      <c r="B111" s="1" t="s">
        <v>253</v>
      </c>
      <c r="C111" s="2"/>
      <c r="D111" s="2" t="s">
        <v>171</v>
      </c>
      <c r="E111" s="2" t="s">
        <v>165</v>
      </c>
      <c r="F111" s="2">
        <v>2013</v>
      </c>
      <c r="G111" s="120">
        <v>37300.02</v>
      </c>
      <c r="H111" s="228"/>
      <c r="I111" s="98" t="s">
        <v>332</v>
      </c>
      <c r="J111" s="22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25"/>
      <c r="V111" s="125"/>
      <c r="W111" s="126"/>
      <c r="X111" s="2"/>
      <c r="Y111" s="2"/>
      <c r="Z111" s="2"/>
      <c r="AA111" s="2"/>
    </row>
    <row r="112" spans="1:27" s="14" customFormat="1" ht="12.75">
      <c r="A112" s="225" t="s">
        <v>103</v>
      </c>
      <c r="B112" s="226"/>
      <c r="C112" s="226"/>
      <c r="D112" s="226"/>
      <c r="E112" s="226"/>
      <c r="F112" s="227"/>
      <c r="G112" s="86">
        <f>SUM(G102:G111)</f>
        <v>1695405.5300000003</v>
      </c>
      <c r="H112" s="21"/>
      <c r="I112" s="21"/>
      <c r="J112" s="21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s="41" customFormat="1" ht="12.75" customHeight="1">
      <c r="A113" s="222" t="s">
        <v>718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4"/>
    </row>
    <row r="114" spans="1:27" s="5" customFormat="1" ht="38.25">
      <c r="A114" s="19">
        <v>1</v>
      </c>
      <c r="B114" s="1" t="s">
        <v>719</v>
      </c>
      <c r="C114" s="2" t="s">
        <v>719</v>
      </c>
      <c r="D114" s="2" t="s">
        <v>394</v>
      </c>
      <c r="E114" s="2" t="s">
        <v>395</v>
      </c>
      <c r="F114" s="2" t="s">
        <v>720</v>
      </c>
      <c r="G114" s="120">
        <v>893015.3</v>
      </c>
      <c r="H114" s="52" t="s">
        <v>41</v>
      </c>
      <c r="I114" s="98" t="s">
        <v>721</v>
      </c>
      <c r="J114" s="1" t="s">
        <v>722</v>
      </c>
      <c r="K114" s="2" t="s">
        <v>723</v>
      </c>
      <c r="L114" s="2" t="s">
        <v>644</v>
      </c>
      <c r="M114" s="2" t="s">
        <v>724</v>
      </c>
      <c r="N114" s="102" t="s">
        <v>897</v>
      </c>
      <c r="O114" s="2" t="s">
        <v>726</v>
      </c>
      <c r="P114" s="2" t="s">
        <v>727</v>
      </c>
      <c r="Q114" s="2" t="s">
        <v>726</v>
      </c>
      <c r="R114" s="2" t="s">
        <v>728</v>
      </c>
      <c r="S114" s="16" t="s">
        <v>157</v>
      </c>
      <c r="T114" s="16" t="s">
        <v>727</v>
      </c>
      <c r="U114" s="2">
        <v>914</v>
      </c>
      <c r="V114" s="2">
        <v>914</v>
      </c>
      <c r="W114" s="126">
        <v>2742</v>
      </c>
      <c r="X114" s="2" t="s">
        <v>729</v>
      </c>
      <c r="Y114" s="2" t="s">
        <v>395</v>
      </c>
      <c r="Z114" s="2" t="s">
        <v>394</v>
      </c>
      <c r="AA114" s="2" t="s">
        <v>395</v>
      </c>
    </row>
    <row r="115" spans="1:27" s="5" customFormat="1" ht="38.25">
      <c r="A115" s="19">
        <v>2</v>
      </c>
      <c r="B115" s="1" t="s">
        <v>54</v>
      </c>
      <c r="C115" s="2" t="s">
        <v>55</v>
      </c>
      <c r="D115" s="2" t="s">
        <v>394</v>
      </c>
      <c r="E115" s="2" t="s">
        <v>395</v>
      </c>
      <c r="F115" s="2" t="s">
        <v>56</v>
      </c>
      <c r="G115" s="120">
        <v>7036</v>
      </c>
      <c r="H115" s="52" t="s">
        <v>41</v>
      </c>
      <c r="I115" s="98" t="s">
        <v>57</v>
      </c>
      <c r="J115" s="1" t="s">
        <v>722</v>
      </c>
      <c r="K115" s="2" t="s">
        <v>58</v>
      </c>
      <c r="L115" s="2" t="s">
        <v>644</v>
      </c>
      <c r="M115" s="2" t="s">
        <v>725</v>
      </c>
      <c r="N115" s="2"/>
      <c r="O115" s="2" t="s">
        <v>727</v>
      </c>
      <c r="P115" s="2" t="s">
        <v>727</v>
      </c>
      <c r="Q115" s="2" t="s">
        <v>157</v>
      </c>
      <c r="R115" s="2" t="s">
        <v>727</v>
      </c>
      <c r="S115" s="2" t="s">
        <v>157</v>
      </c>
      <c r="T115" s="2" t="s">
        <v>157</v>
      </c>
      <c r="U115" s="2">
        <v>85</v>
      </c>
      <c r="V115" s="2">
        <v>85</v>
      </c>
      <c r="W115" s="2">
        <v>182.5</v>
      </c>
      <c r="X115" s="2" t="s">
        <v>730</v>
      </c>
      <c r="Y115" s="2" t="s">
        <v>395</v>
      </c>
      <c r="Z115" s="2" t="s">
        <v>395</v>
      </c>
      <c r="AA115" s="2" t="s">
        <v>395</v>
      </c>
    </row>
    <row r="116" spans="1:27" s="14" customFormat="1" ht="12.75">
      <c r="A116" s="225" t="s">
        <v>103</v>
      </c>
      <c r="B116" s="226"/>
      <c r="C116" s="226"/>
      <c r="D116" s="226"/>
      <c r="E116" s="226"/>
      <c r="F116" s="227"/>
      <c r="G116" s="86">
        <f>SUM(G114:G115)</f>
        <v>900051.3</v>
      </c>
      <c r="H116" s="21"/>
      <c r="I116" s="21"/>
      <c r="J116" s="21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41" customFormat="1" ht="12.75" customHeight="1">
      <c r="A117" s="222" t="s">
        <v>750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4"/>
    </row>
    <row r="118" spans="1:27" s="5" customFormat="1" ht="51">
      <c r="A118" s="19">
        <v>1</v>
      </c>
      <c r="B118" s="1" t="s">
        <v>59</v>
      </c>
      <c r="C118" s="2" t="s">
        <v>673</v>
      </c>
      <c r="D118" s="2" t="s">
        <v>394</v>
      </c>
      <c r="E118" s="2" t="s">
        <v>395</v>
      </c>
      <c r="F118" s="2">
        <v>1990</v>
      </c>
      <c r="G118" s="120">
        <v>8161220.66</v>
      </c>
      <c r="H118" s="236" t="s">
        <v>41</v>
      </c>
      <c r="I118" s="98" t="s">
        <v>751</v>
      </c>
      <c r="J118" s="229" t="s">
        <v>752</v>
      </c>
      <c r="K118" s="16" t="s">
        <v>338</v>
      </c>
      <c r="L118" s="16" t="s">
        <v>753</v>
      </c>
      <c r="M118" s="16" t="s">
        <v>753</v>
      </c>
      <c r="N118" s="11" t="s">
        <v>40</v>
      </c>
      <c r="O118" s="16" t="s">
        <v>401</v>
      </c>
      <c r="P118" s="16" t="s">
        <v>401</v>
      </c>
      <c r="Q118" s="16" t="s">
        <v>401</v>
      </c>
      <c r="R118" s="16" t="s">
        <v>684</v>
      </c>
      <c r="S118" s="16" t="s">
        <v>407</v>
      </c>
      <c r="T118" s="16" t="s">
        <v>684</v>
      </c>
      <c r="U118" s="220">
        <v>6154</v>
      </c>
      <c r="V118" s="220">
        <v>11458</v>
      </c>
      <c r="W118" s="220">
        <v>56030</v>
      </c>
      <c r="X118" s="220">
        <v>3</v>
      </c>
      <c r="Y118" s="220" t="s">
        <v>395</v>
      </c>
      <c r="Z118" s="220" t="s">
        <v>394</v>
      </c>
      <c r="AA118" s="220" t="s">
        <v>395</v>
      </c>
    </row>
    <row r="119" spans="1:27" s="5" customFormat="1" ht="12.75">
      <c r="A119" s="19">
        <v>2</v>
      </c>
      <c r="B119" s="1" t="s">
        <v>39</v>
      </c>
      <c r="C119" s="2"/>
      <c r="D119" s="2" t="s">
        <v>171</v>
      </c>
      <c r="E119" s="2" t="s">
        <v>395</v>
      </c>
      <c r="F119" s="2"/>
      <c r="G119" s="132">
        <v>796086.74</v>
      </c>
      <c r="H119" s="237"/>
      <c r="I119" s="98"/>
      <c r="J119" s="230"/>
      <c r="K119" s="16"/>
      <c r="L119" s="2"/>
      <c r="M119" s="2"/>
      <c r="N119" s="2"/>
      <c r="O119" s="16"/>
      <c r="P119" s="16"/>
      <c r="Q119" s="16"/>
      <c r="R119" s="16"/>
      <c r="S119" s="2"/>
      <c r="T119" s="2"/>
      <c r="U119" s="8"/>
      <c r="V119" s="8"/>
      <c r="W119" s="8"/>
      <c r="X119" s="8"/>
      <c r="Y119" s="141"/>
      <c r="Z119" s="141"/>
      <c r="AA119" s="141"/>
    </row>
    <row r="120" spans="1:27" s="5" customFormat="1" ht="12.75">
      <c r="A120" s="19">
        <v>3</v>
      </c>
      <c r="B120" s="1" t="s">
        <v>912</v>
      </c>
      <c r="C120" s="2" t="s">
        <v>912</v>
      </c>
      <c r="D120" s="2" t="s">
        <v>171</v>
      </c>
      <c r="E120" s="2" t="s">
        <v>395</v>
      </c>
      <c r="F120" s="2"/>
      <c r="G120" s="132">
        <v>13081</v>
      </c>
      <c r="H120" s="237"/>
      <c r="I120" s="98"/>
      <c r="J120" s="230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141"/>
      <c r="Z120" s="141"/>
      <c r="AA120" s="141"/>
    </row>
    <row r="121" spans="1:27" s="5" customFormat="1" ht="12.75">
      <c r="A121" s="19">
        <v>4</v>
      </c>
      <c r="B121" s="1" t="s">
        <v>913</v>
      </c>
      <c r="C121" s="2" t="s">
        <v>913</v>
      </c>
      <c r="D121" s="2" t="s">
        <v>171</v>
      </c>
      <c r="E121" s="2" t="s">
        <v>395</v>
      </c>
      <c r="F121" s="2"/>
      <c r="G121" s="132">
        <v>10430</v>
      </c>
      <c r="H121" s="237"/>
      <c r="I121" s="98"/>
      <c r="J121" s="23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141"/>
      <c r="Z121" s="141"/>
      <c r="AA121" s="141"/>
    </row>
    <row r="122" spans="1:27" s="5" customFormat="1" ht="12.75">
      <c r="A122" s="19">
        <v>5</v>
      </c>
      <c r="B122" s="1" t="s">
        <v>914</v>
      </c>
      <c r="C122" s="2" t="s">
        <v>914</v>
      </c>
      <c r="D122" s="2" t="s">
        <v>171</v>
      </c>
      <c r="E122" s="2" t="s">
        <v>395</v>
      </c>
      <c r="F122" s="2"/>
      <c r="G122" s="132">
        <v>138598</v>
      </c>
      <c r="H122" s="237"/>
      <c r="I122" s="98"/>
      <c r="J122" s="23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141"/>
      <c r="Z122" s="141"/>
      <c r="AA122" s="141"/>
    </row>
    <row r="123" spans="1:27" s="5" customFormat="1" ht="12.75">
      <c r="A123" s="19">
        <v>6</v>
      </c>
      <c r="B123" s="1" t="s">
        <v>915</v>
      </c>
      <c r="C123" s="2" t="s">
        <v>915</v>
      </c>
      <c r="D123" s="2" t="s">
        <v>171</v>
      </c>
      <c r="E123" s="2" t="s">
        <v>395</v>
      </c>
      <c r="F123" s="2"/>
      <c r="G123" s="132">
        <v>468056</v>
      </c>
      <c r="H123" s="237"/>
      <c r="I123" s="98"/>
      <c r="J123" s="23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141"/>
      <c r="Z123" s="141"/>
      <c r="AA123" s="141"/>
    </row>
    <row r="124" spans="1:27" s="5" customFormat="1" ht="12.75">
      <c r="A124" s="19">
        <v>7</v>
      </c>
      <c r="B124" s="1" t="s">
        <v>916</v>
      </c>
      <c r="C124" s="2" t="s">
        <v>916</v>
      </c>
      <c r="D124" s="2" t="s">
        <v>171</v>
      </c>
      <c r="E124" s="2" t="s">
        <v>395</v>
      </c>
      <c r="F124" s="2"/>
      <c r="G124" s="132">
        <v>305380</v>
      </c>
      <c r="H124" s="237"/>
      <c r="I124" s="98"/>
      <c r="J124" s="23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141"/>
      <c r="Z124" s="141"/>
      <c r="AA124" s="141"/>
    </row>
    <row r="125" spans="1:27" s="5" customFormat="1" ht="12.75">
      <c r="A125" s="19">
        <v>8</v>
      </c>
      <c r="B125" s="1" t="s">
        <v>917</v>
      </c>
      <c r="C125" s="2" t="s">
        <v>917</v>
      </c>
      <c r="D125" s="2" t="s">
        <v>171</v>
      </c>
      <c r="E125" s="2" t="s">
        <v>395</v>
      </c>
      <c r="F125" s="2"/>
      <c r="G125" s="132">
        <v>68427</v>
      </c>
      <c r="H125" s="237"/>
      <c r="I125" s="98"/>
      <c r="J125" s="23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141"/>
      <c r="Z125" s="141"/>
      <c r="AA125" s="141"/>
    </row>
    <row r="126" spans="1:27" s="5" customFormat="1" ht="12.75">
      <c r="A126" s="19">
        <v>9</v>
      </c>
      <c r="B126" s="1" t="s">
        <v>918</v>
      </c>
      <c r="C126" s="2" t="s">
        <v>918</v>
      </c>
      <c r="D126" s="2" t="s">
        <v>171</v>
      </c>
      <c r="E126" s="2" t="s">
        <v>395</v>
      </c>
      <c r="F126" s="2"/>
      <c r="G126" s="132">
        <v>5442</v>
      </c>
      <c r="H126" s="237"/>
      <c r="I126" s="98"/>
      <c r="J126" s="230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141"/>
      <c r="Z126" s="141"/>
      <c r="AA126" s="141"/>
    </row>
    <row r="127" spans="1:27" s="5" customFormat="1" ht="12.75">
      <c r="A127" s="19">
        <v>10</v>
      </c>
      <c r="B127" s="1" t="s">
        <v>919</v>
      </c>
      <c r="C127" s="2" t="s">
        <v>919</v>
      </c>
      <c r="D127" s="2" t="s">
        <v>171</v>
      </c>
      <c r="E127" s="2" t="s">
        <v>395</v>
      </c>
      <c r="F127" s="2"/>
      <c r="G127" s="132">
        <v>164520</v>
      </c>
      <c r="H127" s="237"/>
      <c r="I127" s="98"/>
      <c r="J127" s="230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141"/>
      <c r="Z127" s="141"/>
      <c r="AA127" s="141"/>
    </row>
    <row r="128" spans="1:27" s="5" customFormat="1" ht="12.75">
      <c r="A128" s="19">
        <v>11</v>
      </c>
      <c r="B128" s="1" t="s">
        <v>920</v>
      </c>
      <c r="C128" s="2" t="s">
        <v>920</v>
      </c>
      <c r="D128" s="2" t="s">
        <v>171</v>
      </c>
      <c r="E128" s="2" t="s">
        <v>395</v>
      </c>
      <c r="F128" s="2"/>
      <c r="G128" s="132">
        <v>87573</v>
      </c>
      <c r="H128" s="237"/>
      <c r="I128" s="98"/>
      <c r="J128" s="230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141"/>
      <c r="Z128" s="141"/>
      <c r="AA128" s="141"/>
    </row>
    <row r="129" spans="1:27" s="5" customFormat="1" ht="12.75">
      <c r="A129" s="19">
        <v>12</v>
      </c>
      <c r="B129" s="1" t="s">
        <v>921</v>
      </c>
      <c r="C129" s="2" t="s">
        <v>921</v>
      </c>
      <c r="D129" s="2" t="s">
        <v>171</v>
      </c>
      <c r="E129" s="2" t="s">
        <v>395</v>
      </c>
      <c r="F129" s="2"/>
      <c r="G129" s="132">
        <v>1780</v>
      </c>
      <c r="H129" s="237"/>
      <c r="I129" s="98"/>
      <c r="J129" s="23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141"/>
      <c r="Z129" s="141"/>
      <c r="AA129" s="141"/>
    </row>
    <row r="130" spans="1:27" s="5" customFormat="1" ht="12.75">
      <c r="A130" s="19">
        <v>13</v>
      </c>
      <c r="B130" s="1" t="s">
        <v>60</v>
      </c>
      <c r="C130" s="2"/>
      <c r="D130" s="2"/>
      <c r="E130" s="2"/>
      <c r="F130" s="2"/>
      <c r="G130" s="132">
        <v>36229.15</v>
      </c>
      <c r="H130" s="228"/>
      <c r="I130" s="98"/>
      <c r="J130" s="23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141"/>
      <c r="Z130" s="141"/>
      <c r="AA130" s="141"/>
    </row>
    <row r="131" spans="1:27" s="14" customFormat="1" ht="12.75">
      <c r="A131" s="225" t="s">
        <v>103</v>
      </c>
      <c r="B131" s="226"/>
      <c r="C131" s="226"/>
      <c r="D131" s="226"/>
      <c r="E131" s="226"/>
      <c r="F131" s="227"/>
      <c r="G131" s="86">
        <f>SUM(G118:G130)</f>
        <v>10256823.55</v>
      </c>
      <c r="H131" s="21"/>
      <c r="I131" s="21"/>
      <c r="J131" s="21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2.75">
      <c r="A132" s="238" t="s">
        <v>767</v>
      </c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</row>
    <row r="133" spans="1:28" ht="63.75">
      <c r="A133" s="23">
        <v>1</v>
      </c>
      <c r="B133" s="138" t="s">
        <v>719</v>
      </c>
      <c r="C133" s="16" t="s">
        <v>719</v>
      </c>
      <c r="D133" s="16" t="s">
        <v>171</v>
      </c>
      <c r="E133" s="16" t="s">
        <v>165</v>
      </c>
      <c r="F133" s="16" t="s">
        <v>769</v>
      </c>
      <c r="G133" s="139">
        <v>1431006</v>
      </c>
      <c r="H133" s="236" t="s">
        <v>41</v>
      </c>
      <c r="I133" s="108" t="s">
        <v>770</v>
      </c>
      <c r="J133" s="229" t="s">
        <v>771</v>
      </c>
      <c r="K133" s="16" t="s">
        <v>772</v>
      </c>
      <c r="L133" s="16" t="s">
        <v>773</v>
      </c>
      <c r="M133" s="16" t="s">
        <v>774</v>
      </c>
      <c r="N133" s="16"/>
      <c r="O133" s="16" t="s">
        <v>401</v>
      </c>
      <c r="P133" s="16" t="s">
        <v>401</v>
      </c>
      <c r="Q133" s="16" t="s">
        <v>401</v>
      </c>
      <c r="R133" s="16" t="s">
        <v>401</v>
      </c>
      <c r="S133" s="16" t="s">
        <v>374</v>
      </c>
      <c r="T133" s="16" t="s">
        <v>596</v>
      </c>
      <c r="U133" s="141">
        <v>341.66</v>
      </c>
      <c r="V133" s="141">
        <v>820</v>
      </c>
      <c r="W133" s="141"/>
      <c r="X133" s="141">
        <v>3</v>
      </c>
      <c r="Y133" s="141" t="s">
        <v>165</v>
      </c>
      <c r="Z133" s="141" t="s">
        <v>171</v>
      </c>
      <c r="AA133" s="141" t="s">
        <v>165</v>
      </c>
      <c r="AB133" s="69"/>
    </row>
    <row r="134" spans="1:27" ht="12.75">
      <c r="A134" s="81">
        <v>2</v>
      </c>
      <c r="B134" s="1" t="s">
        <v>768</v>
      </c>
      <c r="C134" s="2" t="s">
        <v>768</v>
      </c>
      <c r="D134" s="2" t="s">
        <v>171</v>
      </c>
      <c r="E134" s="2" t="s">
        <v>165</v>
      </c>
      <c r="F134" s="2"/>
      <c r="G134" s="120">
        <v>59906</v>
      </c>
      <c r="H134" s="237"/>
      <c r="I134" s="142"/>
      <c r="J134" s="23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25"/>
      <c r="V134" s="125"/>
      <c r="W134" s="126"/>
      <c r="X134" s="2"/>
      <c r="Y134" s="2"/>
      <c r="Z134" s="2"/>
      <c r="AA134" s="2"/>
    </row>
    <row r="135" spans="1:27" ht="12.75">
      <c r="A135" s="19">
        <v>3</v>
      </c>
      <c r="B135" s="1" t="s">
        <v>676</v>
      </c>
      <c r="C135" s="2"/>
      <c r="D135" s="2"/>
      <c r="E135" s="2"/>
      <c r="F135" s="2"/>
      <c r="G135" s="120">
        <v>3101</v>
      </c>
      <c r="H135" s="237"/>
      <c r="I135" s="142"/>
      <c r="J135" s="23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25"/>
      <c r="V135" s="125"/>
      <c r="W135" s="126"/>
      <c r="X135" s="2"/>
      <c r="Y135" s="2"/>
      <c r="Z135" s="2"/>
      <c r="AA135" s="2"/>
    </row>
    <row r="136" spans="1:27" ht="12.75">
      <c r="A136" s="19">
        <v>4</v>
      </c>
      <c r="B136" s="1" t="s">
        <v>676</v>
      </c>
      <c r="C136" s="2"/>
      <c r="D136" s="2"/>
      <c r="E136" s="2"/>
      <c r="F136" s="2"/>
      <c r="G136" s="120">
        <v>1777</v>
      </c>
      <c r="H136" s="228"/>
      <c r="I136" s="142"/>
      <c r="J136" s="23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25"/>
      <c r="V136" s="125"/>
      <c r="W136" s="126"/>
      <c r="X136" s="2"/>
      <c r="Y136" s="2"/>
      <c r="Z136" s="2"/>
      <c r="AA136" s="2"/>
    </row>
    <row r="137" spans="1:27" ht="12.75">
      <c r="A137" s="225" t="s">
        <v>103</v>
      </c>
      <c r="B137" s="226"/>
      <c r="C137" s="226"/>
      <c r="D137" s="226"/>
      <c r="E137" s="226"/>
      <c r="F137" s="227"/>
      <c r="G137" s="86">
        <f>SUM(G133:G136)</f>
        <v>1495790</v>
      </c>
      <c r="H137" s="21"/>
      <c r="I137" s="21"/>
      <c r="J137" s="21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2.75">
      <c r="A138" s="222" t="s">
        <v>791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4"/>
    </row>
    <row r="139" spans="1:27" ht="25.5">
      <c r="A139" s="19">
        <v>1</v>
      </c>
      <c r="B139" s="1" t="s">
        <v>719</v>
      </c>
      <c r="C139" s="2" t="s">
        <v>792</v>
      </c>
      <c r="D139" s="2" t="s">
        <v>394</v>
      </c>
      <c r="E139" s="2" t="s">
        <v>395</v>
      </c>
      <c r="F139" s="2">
        <v>1965</v>
      </c>
      <c r="G139" s="120">
        <v>741673.79</v>
      </c>
      <c r="H139" s="52" t="s">
        <v>41</v>
      </c>
      <c r="I139" s="98" t="s">
        <v>793</v>
      </c>
      <c r="J139" s="1" t="s">
        <v>794</v>
      </c>
      <c r="K139" s="16" t="s">
        <v>338</v>
      </c>
      <c r="L139" s="16" t="s">
        <v>354</v>
      </c>
      <c r="M139" s="16" t="s">
        <v>795</v>
      </c>
      <c r="N139" s="2" t="s">
        <v>796</v>
      </c>
      <c r="O139" s="16" t="s">
        <v>596</v>
      </c>
      <c r="P139" s="16" t="s">
        <v>401</v>
      </c>
      <c r="Q139" s="16" t="s">
        <v>401</v>
      </c>
      <c r="R139" s="16" t="s">
        <v>401</v>
      </c>
      <c r="S139" s="16" t="s">
        <v>407</v>
      </c>
      <c r="T139" s="16" t="s">
        <v>401</v>
      </c>
      <c r="U139" s="141">
        <v>689</v>
      </c>
      <c r="V139" s="141">
        <v>1163</v>
      </c>
      <c r="W139" s="141">
        <v>5349</v>
      </c>
      <c r="X139" s="141">
        <v>2</v>
      </c>
      <c r="Y139" s="141" t="s">
        <v>663</v>
      </c>
      <c r="Z139" s="141" t="s">
        <v>394</v>
      </c>
      <c r="AA139" s="141" t="s">
        <v>395</v>
      </c>
    </row>
    <row r="140" spans="1:27" ht="12.75">
      <c r="A140" s="225" t="s">
        <v>103</v>
      </c>
      <c r="B140" s="226"/>
      <c r="C140" s="226"/>
      <c r="D140" s="226"/>
      <c r="E140" s="226"/>
      <c r="F140" s="227"/>
      <c r="G140" s="86">
        <f>SUM(G139)</f>
        <v>741673.79</v>
      </c>
      <c r="H140" s="21"/>
      <c r="I140" s="21"/>
      <c r="J140" s="21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2.75">
      <c r="A141" s="222" t="s">
        <v>812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4"/>
    </row>
    <row r="142" spans="1:27" ht="38.25">
      <c r="A142" s="19">
        <v>1</v>
      </c>
      <c r="B142" s="1" t="s">
        <v>61</v>
      </c>
      <c r="C142" s="2" t="s">
        <v>719</v>
      </c>
      <c r="D142" s="2" t="s">
        <v>394</v>
      </c>
      <c r="E142" s="2" t="s">
        <v>394</v>
      </c>
      <c r="F142" s="2" t="s">
        <v>816</v>
      </c>
      <c r="G142" s="120">
        <v>1874203.31</v>
      </c>
      <c r="H142" s="236" t="s">
        <v>41</v>
      </c>
      <c r="I142" s="98" t="s">
        <v>817</v>
      </c>
      <c r="J142" s="232" t="s">
        <v>818</v>
      </c>
      <c r="K142" s="2" t="s">
        <v>338</v>
      </c>
      <c r="L142" s="2" t="s">
        <v>644</v>
      </c>
      <c r="M142" s="2" t="s">
        <v>819</v>
      </c>
      <c r="N142" s="2" t="s">
        <v>823</v>
      </c>
      <c r="O142" s="2" t="s">
        <v>392</v>
      </c>
      <c r="P142" s="2" t="s">
        <v>392</v>
      </c>
      <c r="Q142" s="2" t="s">
        <v>824</v>
      </c>
      <c r="R142" s="2" t="s">
        <v>392</v>
      </c>
      <c r="S142" s="2" t="s">
        <v>392</v>
      </c>
      <c r="T142" s="2" t="s">
        <v>392</v>
      </c>
      <c r="U142" s="8">
        <v>615</v>
      </c>
      <c r="V142" s="8">
        <v>1476</v>
      </c>
      <c r="W142" s="8">
        <v>6170</v>
      </c>
      <c r="X142" s="2" t="s">
        <v>825</v>
      </c>
      <c r="Y142" s="8" t="s">
        <v>663</v>
      </c>
      <c r="Z142" s="8" t="s">
        <v>394</v>
      </c>
      <c r="AA142" s="8" t="s">
        <v>395</v>
      </c>
    </row>
    <row r="143" spans="1:27" ht="25.5">
      <c r="A143" s="19">
        <v>2</v>
      </c>
      <c r="B143" s="1" t="s">
        <v>813</v>
      </c>
      <c r="C143" s="2" t="s">
        <v>813</v>
      </c>
      <c r="D143" s="2" t="s">
        <v>394</v>
      </c>
      <c r="E143" s="2" t="s">
        <v>395</v>
      </c>
      <c r="F143" s="2">
        <v>2006</v>
      </c>
      <c r="G143" s="120">
        <v>34833.74</v>
      </c>
      <c r="H143" s="237"/>
      <c r="I143" s="98"/>
      <c r="J143" s="233"/>
      <c r="K143" s="2" t="s">
        <v>338</v>
      </c>
      <c r="L143" s="2" t="s">
        <v>644</v>
      </c>
      <c r="M143" s="2" t="s">
        <v>820</v>
      </c>
      <c r="N143" s="2"/>
      <c r="O143" s="2" t="s">
        <v>392</v>
      </c>
      <c r="P143" s="2" t="s">
        <v>392</v>
      </c>
      <c r="Q143" s="2" t="s">
        <v>407</v>
      </c>
      <c r="R143" s="2" t="s">
        <v>407</v>
      </c>
      <c r="S143" s="2" t="s">
        <v>407</v>
      </c>
      <c r="T143" s="2" t="s">
        <v>407</v>
      </c>
      <c r="U143" s="8"/>
      <c r="V143" s="8">
        <v>46.74</v>
      </c>
      <c r="W143" s="8"/>
      <c r="X143" s="8" t="s">
        <v>407</v>
      </c>
      <c r="Y143" s="8" t="s">
        <v>407</v>
      </c>
      <c r="Z143" s="8" t="s">
        <v>395</v>
      </c>
      <c r="AA143" s="8" t="s">
        <v>395</v>
      </c>
    </row>
    <row r="144" spans="1:27" ht="12.75">
      <c r="A144" s="19">
        <v>3</v>
      </c>
      <c r="B144" s="1" t="s">
        <v>814</v>
      </c>
      <c r="C144" s="2" t="s">
        <v>814</v>
      </c>
      <c r="D144" s="2" t="s">
        <v>394</v>
      </c>
      <c r="E144" s="2" t="s">
        <v>407</v>
      </c>
      <c r="F144" s="2">
        <v>2007</v>
      </c>
      <c r="G144" s="120">
        <v>60450.41</v>
      </c>
      <c r="H144" s="237"/>
      <c r="I144" s="98" t="s">
        <v>407</v>
      </c>
      <c r="J144" s="233"/>
      <c r="K144" s="2" t="s">
        <v>821</v>
      </c>
      <c r="L144" s="2" t="s">
        <v>407</v>
      </c>
      <c r="M144" s="2" t="s">
        <v>407</v>
      </c>
      <c r="N144" s="2"/>
      <c r="O144" s="2" t="s">
        <v>407</v>
      </c>
      <c r="P144" s="2" t="s">
        <v>407</v>
      </c>
      <c r="Q144" s="2" t="s">
        <v>407</v>
      </c>
      <c r="R144" s="2" t="s">
        <v>407</v>
      </c>
      <c r="S144" s="2" t="s">
        <v>407</v>
      </c>
      <c r="T144" s="2" t="s">
        <v>407</v>
      </c>
      <c r="U144" s="8"/>
      <c r="V144" s="8">
        <v>608</v>
      </c>
      <c r="W144" s="8" t="s">
        <v>407</v>
      </c>
      <c r="X144" s="8" t="s">
        <v>407</v>
      </c>
      <c r="Y144" s="8" t="s">
        <v>407</v>
      </c>
      <c r="Z144" s="8" t="s">
        <v>407</v>
      </c>
      <c r="AA144" s="8" t="s">
        <v>407</v>
      </c>
    </row>
    <row r="145" spans="1:27" ht="25.5">
      <c r="A145" s="19">
        <v>4</v>
      </c>
      <c r="B145" s="1" t="s">
        <v>815</v>
      </c>
      <c r="C145" s="2" t="s">
        <v>815</v>
      </c>
      <c r="D145" s="2" t="s">
        <v>407</v>
      </c>
      <c r="E145" s="2" t="s">
        <v>407</v>
      </c>
      <c r="F145" s="2">
        <v>2007</v>
      </c>
      <c r="G145" s="120">
        <v>41140.84</v>
      </c>
      <c r="H145" s="237"/>
      <c r="I145" s="98" t="s">
        <v>407</v>
      </c>
      <c r="J145" s="233"/>
      <c r="K145" s="2" t="s">
        <v>822</v>
      </c>
      <c r="L145" s="2" t="s">
        <v>407</v>
      </c>
      <c r="M145" s="2" t="s">
        <v>407</v>
      </c>
      <c r="N145" s="2"/>
      <c r="O145" s="2" t="s">
        <v>407</v>
      </c>
      <c r="P145" s="2" t="s">
        <v>407</v>
      </c>
      <c r="Q145" s="2" t="s">
        <v>407</v>
      </c>
      <c r="R145" s="2" t="s">
        <v>407</v>
      </c>
      <c r="S145" s="2" t="s">
        <v>407</v>
      </c>
      <c r="T145" s="2" t="s">
        <v>407</v>
      </c>
      <c r="U145" s="8"/>
      <c r="V145" s="8" t="s">
        <v>826</v>
      </c>
      <c r="W145" s="8" t="s">
        <v>407</v>
      </c>
      <c r="X145" s="8" t="s">
        <v>407</v>
      </c>
      <c r="Y145" s="8" t="s">
        <v>407</v>
      </c>
      <c r="Z145" s="8" t="s">
        <v>407</v>
      </c>
      <c r="AA145" s="8" t="s">
        <v>407</v>
      </c>
    </row>
    <row r="146" spans="1:27" ht="12.75">
      <c r="A146" s="19">
        <v>5</v>
      </c>
      <c r="B146" s="1" t="s">
        <v>676</v>
      </c>
      <c r="C146" s="2"/>
      <c r="D146" s="2"/>
      <c r="E146" s="2"/>
      <c r="F146" s="2"/>
      <c r="G146" s="120">
        <v>1000</v>
      </c>
      <c r="H146" s="237"/>
      <c r="I146" s="98"/>
      <c r="J146" s="233"/>
      <c r="K146" s="16"/>
      <c r="L146" s="16"/>
      <c r="M146" s="16"/>
      <c r="N146" s="2"/>
      <c r="O146" s="16"/>
      <c r="P146" s="16"/>
      <c r="Q146" s="16"/>
      <c r="R146" s="16"/>
      <c r="S146" s="16"/>
      <c r="T146" s="16"/>
      <c r="U146" s="141"/>
      <c r="V146" s="141"/>
      <c r="W146" s="141"/>
      <c r="X146" s="141"/>
      <c r="Y146" s="141"/>
      <c r="Z146" s="141"/>
      <c r="AA146" s="141"/>
    </row>
    <row r="147" spans="1:27" ht="12.75">
      <c r="A147" s="19">
        <v>6</v>
      </c>
      <c r="B147" s="1" t="str">
        <f>B146</f>
        <v>ogrodzenie</v>
      </c>
      <c r="C147" s="2"/>
      <c r="D147" s="2"/>
      <c r="E147" s="2"/>
      <c r="F147" s="2"/>
      <c r="G147" s="120">
        <v>1537</v>
      </c>
      <c r="H147" s="228"/>
      <c r="I147" s="98"/>
      <c r="J147" s="221"/>
      <c r="K147" s="16"/>
      <c r="L147" s="16"/>
      <c r="M147" s="16"/>
      <c r="N147" s="2"/>
      <c r="O147" s="16"/>
      <c r="P147" s="16"/>
      <c r="Q147" s="16"/>
      <c r="R147" s="16"/>
      <c r="S147" s="16"/>
      <c r="T147" s="16"/>
      <c r="U147" s="141"/>
      <c r="V147" s="141"/>
      <c r="W147" s="141"/>
      <c r="X147" s="141"/>
      <c r="Y147" s="141"/>
      <c r="Z147" s="141"/>
      <c r="AA147" s="141"/>
    </row>
    <row r="148" spans="1:27" ht="12.75">
      <c r="A148" s="225" t="s">
        <v>103</v>
      </c>
      <c r="B148" s="226"/>
      <c r="C148" s="226"/>
      <c r="D148" s="226"/>
      <c r="E148" s="226"/>
      <c r="F148" s="227"/>
      <c r="G148" s="86">
        <f>SUM(G142:G147)</f>
        <v>2013165.3</v>
      </c>
      <c r="H148" s="21"/>
      <c r="I148" s="21"/>
      <c r="J148" s="21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2.75">
      <c r="A149" s="222" t="s">
        <v>834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4"/>
    </row>
    <row r="150" spans="1:27" ht="76.5">
      <c r="A150" s="19">
        <v>1</v>
      </c>
      <c r="B150" s="1" t="s">
        <v>835</v>
      </c>
      <c r="C150" s="2" t="s">
        <v>836</v>
      </c>
      <c r="D150" s="2" t="s">
        <v>171</v>
      </c>
      <c r="E150" s="2" t="s">
        <v>165</v>
      </c>
      <c r="F150" s="2">
        <v>1964</v>
      </c>
      <c r="G150" s="120">
        <v>1030811</v>
      </c>
      <c r="H150" s="236" t="s">
        <v>41</v>
      </c>
      <c r="I150" s="98" t="s">
        <v>837</v>
      </c>
      <c r="J150" s="232" t="s">
        <v>838</v>
      </c>
      <c r="K150" s="16" t="s">
        <v>839</v>
      </c>
      <c r="L150" s="16" t="s">
        <v>840</v>
      </c>
      <c r="M150" s="16" t="s">
        <v>841</v>
      </c>
      <c r="N150" s="2" t="s">
        <v>842</v>
      </c>
      <c r="O150" s="16" t="s">
        <v>843</v>
      </c>
      <c r="P150" s="16" t="s">
        <v>844</v>
      </c>
      <c r="Q150" s="16" t="s">
        <v>844</v>
      </c>
      <c r="R150" s="16" t="s">
        <v>844</v>
      </c>
      <c r="S150" s="16" t="s">
        <v>845</v>
      </c>
      <c r="T150" s="16" t="s">
        <v>844</v>
      </c>
      <c r="U150" s="141">
        <v>877.09</v>
      </c>
      <c r="V150" s="141">
        <v>1400</v>
      </c>
      <c r="W150" s="141">
        <v>7128</v>
      </c>
      <c r="X150" s="141">
        <v>2</v>
      </c>
      <c r="Y150" s="141" t="s">
        <v>171</v>
      </c>
      <c r="Z150" s="141" t="s">
        <v>171</v>
      </c>
      <c r="AA150" s="141" t="s">
        <v>165</v>
      </c>
    </row>
    <row r="151" spans="1:27" ht="12.75">
      <c r="A151" s="19">
        <v>2</v>
      </c>
      <c r="B151" s="1" t="s">
        <v>851</v>
      </c>
      <c r="C151" s="2" t="s">
        <v>851</v>
      </c>
      <c r="D151" s="2" t="s">
        <v>171</v>
      </c>
      <c r="E151" s="2"/>
      <c r="F151" s="2"/>
      <c r="G151" s="120">
        <v>893</v>
      </c>
      <c r="H151" s="237"/>
      <c r="I151" s="98"/>
      <c r="J151" s="233"/>
      <c r="K151" s="16"/>
      <c r="L151" s="16"/>
      <c r="M151" s="16"/>
      <c r="N151" s="2"/>
      <c r="O151" s="16"/>
      <c r="P151" s="16"/>
      <c r="Q151" s="16"/>
      <c r="R151" s="16"/>
      <c r="S151" s="16"/>
      <c r="T151" s="16"/>
      <c r="U151" s="141"/>
      <c r="V151" s="141"/>
      <c r="W151" s="141"/>
      <c r="X151" s="141"/>
      <c r="Y151" s="141"/>
      <c r="Z151" s="141"/>
      <c r="AA151" s="141"/>
    </row>
    <row r="152" spans="1:27" ht="12.75">
      <c r="A152" s="19">
        <v>3</v>
      </c>
      <c r="B152" s="1" t="s">
        <v>676</v>
      </c>
      <c r="C152" s="2"/>
      <c r="D152" s="2"/>
      <c r="E152" s="2"/>
      <c r="F152" s="2"/>
      <c r="G152" s="120">
        <v>2252</v>
      </c>
      <c r="H152" s="237"/>
      <c r="I152" s="98"/>
      <c r="J152" s="233"/>
      <c r="K152" s="16"/>
      <c r="L152" s="16"/>
      <c r="M152" s="16"/>
      <c r="N152" s="2"/>
      <c r="O152" s="16"/>
      <c r="P152" s="16"/>
      <c r="Q152" s="16"/>
      <c r="R152" s="16"/>
      <c r="S152" s="16"/>
      <c r="T152" s="16"/>
      <c r="U152" s="141"/>
      <c r="V152" s="141"/>
      <c r="W152" s="141"/>
      <c r="X152" s="141"/>
      <c r="Y152" s="141"/>
      <c r="Z152" s="141"/>
      <c r="AA152" s="141"/>
    </row>
    <row r="153" spans="1:27" ht="12.75">
      <c r="A153" s="19">
        <v>4</v>
      </c>
      <c r="B153" s="1" t="s">
        <v>676</v>
      </c>
      <c r="C153" s="2"/>
      <c r="D153" s="2"/>
      <c r="E153" s="2"/>
      <c r="F153" s="2"/>
      <c r="G153" s="120">
        <v>3759</v>
      </c>
      <c r="H153" s="237"/>
      <c r="I153" s="98"/>
      <c r="J153" s="233"/>
      <c r="K153" s="16"/>
      <c r="L153" s="16"/>
      <c r="M153" s="16"/>
      <c r="N153" s="2"/>
      <c r="O153" s="16"/>
      <c r="P153" s="16"/>
      <c r="Q153" s="16"/>
      <c r="R153" s="16"/>
      <c r="S153" s="16"/>
      <c r="T153" s="16"/>
      <c r="U153" s="141"/>
      <c r="V153" s="141"/>
      <c r="W153" s="141"/>
      <c r="X153" s="141"/>
      <c r="Y153" s="141"/>
      <c r="Z153" s="141"/>
      <c r="AA153" s="141"/>
    </row>
    <row r="154" spans="1:27" ht="12.75">
      <c r="A154" s="19">
        <v>5</v>
      </c>
      <c r="B154" s="1" t="s">
        <v>676</v>
      </c>
      <c r="C154" s="2"/>
      <c r="D154" s="2"/>
      <c r="E154" s="2"/>
      <c r="F154" s="2"/>
      <c r="G154" s="120">
        <v>2727</v>
      </c>
      <c r="H154" s="228"/>
      <c r="I154" s="98"/>
      <c r="J154" s="221"/>
      <c r="K154" s="16"/>
      <c r="L154" s="16"/>
      <c r="M154" s="16"/>
      <c r="N154" s="2"/>
      <c r="O154" s="16"/>
      <c r="P154" s="16"/>
      <c r="Q154" s="16"/>
      <c r="R154" s="16"/>
      <c r="S154" s="16"/>
      <c r="T154" s="16"/>
      <c r="U154" s="141"/>
      <c r="V154" s="141"/>
      <c r="W154" s="141"/>
      <c r="X154" s="141"/>
      <c r="Y154" s="141"/>
      <c r="Z154" s="141"/>
      <c r="AA154" s="141"/>
    </row>
    <row r="155" spans="1:27" ht="12.75">
      <c r="A155" s="225" t="s">
        <v>103</v>
      </c>
      <c r="B155" s="226"/>
      <c r="C155" s="226"/>
      <c r="D155" s="226"/>
      <c r="E155" s="226"/>
      <c r="F155" s="227"/>
      <c r="G155" s="86">
        <f>SUM(G150:G154)</f>
        <v>1040442</v>
      </c>
      <c r="H155" s="21"/>
      <c r="I155" s="21"/>
      <c r="J155" s="21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2.75">
      <c r="A156" s="222" t="s">
        <v>849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4"/>
    </row>
    <row r="157" spans="1:27" ht="63.75">
      <c r="A157" s="19">
        <v>1</v>
      </c>
      <c r="B157" s="1" t="s">
        <v>792</v>
      </c>
      <c r="C157" s="2" t="s">
        <v>673</v>
      </c>
      <c r="D157" s="2" t="s">
        <v>394</v>
      </c>
      <c r="E157" s="2" t="s">
        <v>395</v>
      </c>
      <c r="F157" s="2">
        <v>1970</v>
      </c>
      <c r="G157" s="120">
        <v>1198210.28</v>
      </c>
      <c r="H157" s="236" t="s">
        <v>41</v>
      </c>
      <c r="I157" s="98" t="s">
        <v>852</v>
      </c>
      <c r="J157" s="232" t="s">
        <v>853</v>
      </c>
      <c r="K157" s="16" t="s">
        <v>354</v>
      </c>
      <c r="L157" s="16" t="s">
        <v>354</v>
      </c>
      <c r="M157" s="16" t="s">
        <v>854</v>
      </c>
      <c r="N157" s="2"/>
      <c r="O157" s="16" t="s">
        <v>596</v>
      </c>
      <c r="P157" s="16" t="s">
        <v>392</v>
      </c>
      <c r="Q157" s="16" t="s">
        <v>392</v>
      </c>
      <c r="R157" s="16" t="s">
        <v>393</v>
      </c>
      <c r="S157" s="16" t="s">
        <v>374</v>
      </c>
      <c r="T157" s="16" t="s">
        <v>392</v>
      </c>
      <c r="U157" s="141" t="s">
        <v>855</v>
      </c>
      <c r="V157" s="141" t="s">
        <v>856</v>
      </c>
      <c r="W157" s="141" t="s">
        <v>857</v>
      </c>
      <c r="X157" s="141">
        <v>3</v>
      </c>
      <c r="Y157" s="141" t="s">
        <v>663</v>
      </c>
      <c r="Z157" s="141" t="s">
        <v>394</v>
      </c>
      <c r="AA157" s="141" t="s">
        <v>395</v>
      </c>
    </row>
    <row r="158" spans="1:27" ht="12.75">
      <c r="A158" s="19">
        <v>2</v>
      </c>
      <c r="B158" s="1" t="s">
        <v>850</v>
      </c>
      <c r="C158" s="2" t="s">
        <v>851</v>
      </c>
      <c r="D158" s="2" t="s">
        <v>394</v>
      </c>
      <c r="E158" s="2" t="s">
        <v>395</v>
      </c>
      <c r="F158" s="2">
        <v>1970</v>
      </c>
      <c r="G158" s="120">
        <v>1147</v>
      </c>
      <c r="H158" s="237"/>
      <c r="I158" s="98" t="s">
        <v>374</v>
      </c>
      <c r="J158" s="233"/>
      <c r="K158" s="16" t="s">
        <v>354</v>
      </c>
      <c r="L158" s="16" t="s">
        <v>351</v>
      </c>
      <c r="M158" s="16" t="s">
        <v>351</v>
      </c>
      <c r="N158" s="2"/>
      <c r="O158" s="16" t="s">
        <v>596</v>
      </c>
      <c r="P158" s="16" t="s">
        <v>374</v>
      </c>
      <c r="Q158" s="16" t="s">
        <v>374</v>
      </c>
      <c r="R158" s="16" t="s">
        <v>408</v>
      </c>
      <c r="S158" s="16" t="s">
        <v>374</v>
      </c>
      <c r="T158" s="16" t="s">
        <v>374</v>
      </c>
      <c r="U158" s="141" t="s">
        <v>858</v>
      </c>
      <c r="V158" s="141" t="s">
        <v>858</v>
      </c>
      <c r="W158" s="141" t="s">
        <v>859</v>
      </c>
      <c r="X158" s="141">
        <v>1</v>
      </c>
      <c r="Y158" s="141" t="s">
        <v>395</v>
      </c>
      <c r="Z158" s="141" t="s">
        <v>395</v>
      </c>
      <c r="AA158" s="141" t="s">
        <v>395</v>
      </c>
    </row>
    <row r="159" spans="1:27" ht="12.75">
      <c r="A159" s="19">
        <v>3</v>
      </c>
      <c r="B159" s="1" t="s">
        <v>675</v>
      </c>
      <c r="C159" s="2" t="s">
        <v>675</v>
      </c>
      <c r="D159" s="2" t="s">
        <v>394</v>
      </c>
      <c r="E159" s="2" t="s">
        <v>395</v>
      </c>
      <c r="F159" s="2"/>
      <c r="G159" s="120">
        <v>23000.66</v>
      </c>
      <c r="H159" s="237"/>
      <c r="I159" s="98" t="s">
        <v>407</v>
      </c>
      <c r="J159" s="233"/>
      <c r="K159" s="16" t="s">
        <v>821</v>
      </c>
      <c r="L159" s="16"/>
      <c r="M159" s="16"/>
      <c r="N159" s="2"/>
      <c r="O159" s="16" t="s">
        <v>407</v>
      </c>
      <c r="P159" s="16" t="s">
        <v>407</v>
      </c>
      <c r="Q159" s="16" t="s">
        <v>407</v>
      </c>
      <c r="R159" s="16" t="s">
        <v>407</v>
      </c>
      <c r="S159" s="16" t="s">
        <v>407</v>
      </c>
      <c r="T159" s="16" t="s">
        <v>407</v>
      </c>
      <c r="U159" s="141" t="s">
        <v>860</v>
      </c>
      <c r="V159" s="141" t="s">
        <v>860</v>
      </c>
      <c r="W159" s="141" t="s">
        <v>861</v>
      </c>
      <c r="X159" s="141" t="s">
        <v>407</v>
      </c>
      <c r="Y159" s="141" t="s">
        <v>407</v>
      </c>
      <c r="Z159" s="141" t="s">
        <v>407</v>
      </c>
      <c r="AA159" s="141" t="s">
        <v>407</v>
      </c>
    </row>
    <row r="160" spans="1:27" ht="12.75">
      <c r="A160" s="19">
        <v>4</v>
      </c>
      <c r="B160" s="1" t="s">
        <v>676</v>
      </c>
      <c r="C160" s="2"/>
      <c r="D160" s="2"/>
      <c r="E160" s="2"/>
      <c r="F160" s="2"/>
      <c r="G160" s="120">
        <v>2244</v>
      </c>
      <c r="H160" s="237"/>
      <c r="I160" s="98"/>
      <c r="J160" s="233"/>
      <c r="K160" s="16"/>
      <c r="L160" s="16"/>
      <c r="M160" s="16"/>
      <c r="N160" s="2"/>
      <c r="O160" s="16"/>
      <c r="P160" s="16"/>
      <c r="Q160" s="16"/>
      <c r="R160" s="16"/>
      <c r="S160" s="16"/>
      <c r="T160" s="16"/>
      <c r="U160" s="141"/>
      <c r="V160" s="141"/>
      <c r="W160" s="141"/>
      <c r="X160" s="141"/>
      <c r="Y160" s="141"/>
      <c r="Z160" s="141"/>
      <c r="AA160" s="141"/>
    </row>
    <row r="161" spans="1:27" ht="12.75">
      <c r="A161" s="19">
        <v>5</v>
      </c>
      <c r="B161" s="1" t="s">
        <v>676</v>
      </c>
      <c r="C161" s="2"/>
      <c r="D161" s="2"/>
      <c r="E161" s="2"/>
      <c r="F161" s="2"/>
      <c r="G161" s="120">
        <v>2906</v>
      </c>
      <c r="H161" s="237"/>
      <c r="I161" s="98"/>
      <c r="J161" s="233"/>
      <c r="K161" s="16"/>
      <c r="L161" s="16"/>
      <c r="M161" s="16"/>
      <c r="N161" s="2"/>
      <c r="O161" s="16"/>
      <c r="P161" s="16"/>
      <c r="Q161" s="16"/>
      <c r="R161" s="16"/>
      <c r="S161" s="16"/>
      <c r="T161" s="16"/>
      <c r="U161" s="141"/>
      <c r="V161" s="141"/>
      <c r="W161" s="141"/>
      <c r="X161" s="141"/>
      <c r="Y161" s="141"/>
      <c r="Z161" s="141"/>
      <c r="AA161" s="141"/>
    </row>
    <row r="162" spans="1:27" ht="12.75">
      <c r="A162" s="19">
        <v>6</v>
      </c>
      <c r="B162" s="1" t="s">
        <v>676</v>
      </c>
      <c r="C162" s="2"/>
      <c r="D162" s="2"/>
      <c r="E162" s="2"/>
      <c r="F162" s="2"/>
      <c r="G162" s="120">
        <v>6814</v>
      </c>
      <c r="H162" s="237"/>
      <c r="I162" s="98"/>
      <c r="J162" s="233"/>
      <c r="K162" s="16"/>
      <c r="L162" s="16"/>
      <c r="M162" s="16"/>
      <c r="N162" s="2"/>
      <c r="O162" s="16"/>
      <c r="P162" s="16"/>
      <c r="Q162" s="16"/>
      <c r="R162" s="16"/>
      <c r="S162" s="16"/>
      <c r="T162" s="16"/>
      <c r="U162" s="141"/>
      <c r="V162" s="141"/>
      <c r="W162" s="141"/>
      <c r="X162" s="141"/>
      <c r="Y162" s="141"/>
      <c r="Z162" s="141"/>
      <c r="AA162" s="141"/>
    </row>
    <row r="163" spans="1:27" ht="12.75">
      <c r="A163" s="19">
        <v>7</v>
      </c>
      <c r="B163" s="1" t="s">
        <v>676</v>
      </c>
      <c r="C163" s="2"/>
      <c r="D163" s="2"/>
      <c r="E163" s="2"/>
      <c r="F163" s="2"/>
      <c r="G163" s="120">
        <v>2325</v>
      </c>
      <c r="H163" s="237"/>
      <c r="I163" s="98"/>
      <c r="J163" s="233"/>
      <c r="K163" s="16"/>
      <c r="L163" s="16"/>
      <c r="M163" s="16"/>
      <c r="N163" s="2"/>
      <c r="O163" s="16"/>
      <c r="P163" s="16"/>
      <c r="Q163" s="16"/>
      <c r="R163" s="16"/>
      <c r="S163" s="16"/>
      <c r="T163" s="16"/>
      <c r="U163" s="141"/>
      <c r="V163" s="141"/>
      <c r="W163" s="141"/>
      <c r="X163" s="141"/>
      <c r="Y163" s="141"/>
      <c r="Z163" s="141"/>
      <c r="AA163" s="141"/>
    </row>
    <row r="164" spans="1:27" ht="12.75">
      <c r="A164" s="19">
        <v>8</v>
      </c>
      <c r="B164" s="1" t="s">
        <v>676</v>
      </c>
      <c r="C164" s="2"/>
      <c r="D164" s="2"/>
      <c r="E164" s="2"/>
      <c r="F164" s="2"/>
      <c r="G164" s="120">
        <v>11175</v>
      </c>
      <c r="H164" s="237"/>
      <c r="I164" s="98"/>
      <c r="J164" s="233"/>
      <c r="K164" s="16"/>
      <c r="L164" s="16"/>
      <c r="M164" s="16"/>
      <c r="N164" s="2"/>
      <c r="O164" s="16"/>
      <c r="P164" s="16"/>
      <c r="Q164" s="16"/>
      <c r="R164" s="16"/>
      <c r="S164" s="16"/>
      <c r="T164" s="16"/>
      <c r="U164" s="141"/>
      <c r="V164" s="141"/>
      <c r="W164" s="141"/>
      <c r="X164" s="141"/>
      <c r="Y164" s="141"/>
      <c r="Z164" s="141"/>
      <c r="AA164" s="141"/>
    </row>
    <row r="165" spans="1:27" ht="12.75">
      <c r="A165" s="19">
        <v>9</v>
      </c>
      <c r="B165" s="1" t="s">
        <v>676</v>
      </c>
      <c r="C165" s="2"/>
      <c r="D165" s="2"/>
      <c r="E165" s="2"/>
      <c r="F165" s="2"/>
      <c r="G165" s="120">
        <v>2552</v>
      </c>
      <c r="H165" s="237"/>
      <c r="I165" s="98"/>
      <c r="J165" s="233"/>
      <c r="K165" s="16"/>
      <c r="L165" s="16"/>
      <c r="M165" s="16"/>
      <c r="N165" s="2"/>
      <c r="O165" s="16"/>
      <c r="P165" s="16"/>
      <c r="Q165" s="16"/>
      <c r="R165" s="16"/>
      <c r="S165" s="16"/>
      <c r="T165" s="16"/>
      <c r="U165" s="141"/>
      <c r="V165" s="141"/>
      <c r="W165" s="141"/>
      <c r="X165" s="141"/>
      <c r="Y165" s="141"/>
      <c r="Z165" s="141"/>
      <c r="AA165" s="141"/>
    </row>
    <row r="166" spans="1:27" ht="12.75">
      <c r="A166" s="19">
        <v>10</v>
      </c>
      <c r="B166" s="1" t="s">
        <v>62</v>
      </c>
      <c r="C166" s="2"/>
      <c r="D166" s="2"/>
      <c r="E166" s="2"/>
      <c r="F166" s="2"/>
      <c r="G166" s="120">
        <v>1600</v>
      </c>
      <c r="H166" s="228"/>
      <c r="I166" s="98"/>
      <c r="J166" s="221"/>
      <c r="K166" s="16"/>
      <c r="L166" s="16"/>
      <c r="M166" s="16"/>
      <c r="N166" s="2"/>
      <c r="O166" s="16"/>
      <c r="P166" s="16"/>
      <c r="Q166" s="16"/>
      <c r="R166" s="16"/>
      <c r="S166" s="16"/>
      <c r="T166" s="16"/>
      <c r="U166" s="141"/>
      <c r="V166" s="141"/>
      <c r="W166" s="141"/>
      <c r="X166" s="141"/>
      <c r="Y166" s="141"/>
      <c r="Z166" s="141"/>
      <c r="AA166" s="141"/>
    </row>
    <row r="167" spans="1:27" ht="12.75">
      <c r="A167" s="225" t="s">
        <v>103</v>
      </c>
      <c r="B167" s="226"/>
      <c r="C167" s="226"/>
      <c r="D167" s="226"/>
      <c r="E167" s="226"/>
      <c r="F167" s="227"/>
      <c r="G167" s="86">
        <f>SUM(G157:G166)</f>
        <v>1251973.94</v>
      </c>
      <c r="H167" s="21"/>
      <c r="I167" s="21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9" spans="5:7" ht="20.25">
      <c r="E169" s="262" t="s">
        <v>889</v>
      </c>
      <c r="F169" s="262"/>
      <c r="G169" s="153">
        <f>SUM(G6:G14,G17,G19:G31,G33:G69,G76,G80,G83,G86,G91,G96,G100,G112,G116,G131,G137,G140,G148,G155,G167)</f>
        <v>50170986.559999995</v>
      </c>
    </row>
    <row r="170" spans="5:7" ht="20.25">
      <c r="E170" s="262" t="s">
        <v>890</v>
      </c>
      <c r="F170" s="262"/>
      <c r="G170" s="153">
        <f>SUM(G32,G18,G16,G15)</f>
        <v>1817000</v>
      </c>
    </row>
    <row r="171" spans="5:6" ht="20.25">
      <c r="E171" s="145"/>
      <c r="F171" s="146"/>
    </row>
    <row r="172" spans="5:7" ht="20.25">
      <c r="E172" s="263" t="s">
        <v>108</v>
      </c>
      <c r="F172" s="263"/>
      <c r="G172" s="152">
        <f>SUM(G169:G170)</f>
        <v>51987986.559999995</v>
      </c>
    </row>
  </sheetData>
  <sheetProtection/>
  <mergeCells count="107">
    <mergeCell ref="E170:F170"/>
    <mergeCell ref="E172:F172"/>
    <mergeCell ref="J157:J166"/>
    <mergeCell ref="H157:H166"/>
    <mergeCell ref="A155:F155"/>
    <mergeCell ref="A156:AA156"/>
    <mergeCell ref="A167:F167"/>
    <mergeCell ref="E169:F169"/>
    <mergeCell ref="A149:AA149"/>
    <mergeCell ref="O98:O99"/>
    <mergeCell ref="P98:P99"/>
    <mergeCell ref="Q98:Q99"/>
    <mergeCell ref="R98:R99"/>
    <mergeCell ref="A91:F91"/>
    <mergeCell ref="AA93:AA94"/>
    <mergeCell ref="R93:R94"/>
    <mergeCell ref="S93:S94"/>
    <mergeCell ref="T93:T94"/>
    <mergeCell ref="Y93:Y94"/>
    <mergeCell ref="Z93:Z94"/>
    <mergeCell ref="N93:N94"/>
    <mergeCell ref="O93:O94"/>
    <mergeCell ref="P93:P94"/>
    <mergeCell ref="Q93:Q94"/>
    <mergeCell ref="X93:X94"/>
    <mergeCell ref="Z3:Z4"/>
    <mergeCell ref="Y3:Y4"/>
    <mergeCell ref="V3:V4"/>
    <mergeCell ref="A1:D1"/>
    <mergeCell ref="H3:H4"/>
    <mergeCell ref="D3:D4"/>
    <mergeCell ref="G3:G4"/>
    <mergeCell ref="E3:E4"/>
    <mergeCell ref="F3:F4"/>
    <mergeCell ref="A3:A4"/>
    <mergeCell ref="A83:F83"/>
    <mergeCell ref="H72:H75"/>
    <mergeCell ref="J72:J75"/>
    <mergeCell ref="AA3:AA4"/>
    <mergeCell ref="K3:M3"/>
    <mergeCell ref="N3:N4"/>
    <mergeCell ref="O3:T3"/>
    <mergeCell ref="U3:U4"/>
    <mergeCell ref="W3:W4"/>
    <mergeCell ref="X3:X4"/>
    <mergeCell ref="I3:I4"/>
    <mergeCell ref="J3:J4"/>
    <mergeCell ref="A76:F76"/>
    <mergeCell ref="A80:F80"/>
    <mergeCell ref="A70:F70"/>
    <mergeCell ref="B3:B4"/>
    <mergeCell ref="C3:C4"/>
    <mergeCell ref="A96:F96"/>
    <mergeCell ref="A5:AA5"/>
    <mergeCell ref="A71:AA71"/>
    <mergeCell ref="J78:J79"/>
    <mergeCell ref="A77:AA77"/>
    <mergeCell ref="A81:AA81"/>
    <mergeCell ref="H93:H94"/>
    <mergeCell ref="A87:AA87"/>
    <mergeCell ref="A92:AA92"/>
    <mergeCell ref="I93:I94"/>
    <mergeCell ref="A117:AA117"/>
    <mergeCell ref="A131:F131"/>
    <mergeCell ref="J93:J95"/>
    <mergeCell ref="B93:B94"/>
    <mergeCell ref="A93:A94"/>
    <mergeCell ref="C93:C94"/>
    <mergeCell ref="D93:D94"/>
    <mergeCell ref="E93:E94"/>
    <mergeCell ref="G93:G94"/>
    <mergeCell ref="A97:AA97"/>
    <mergeCell ref="A116:F116"/>
    <mergeCell ref="A100:F100"/>
    <mergeCell ref="A101:AA101"/>
    <mergeCell ref="A112:F112"/>
    <mergeCell ref="A113:AA113"/>
    <mergeCell ref="Y98:Y99"/>
    <mergeCell ref="Z98:Z99"/>
    <mergeCell ref="AA98:AA99"/>
    <mergeCell ref="A132:AA132"/>
    <mergeCell ref="S98:S99"/>
    <mergeCell ref="T98:T99"/>
    <mergeCell ref="U98:U99"/>
    <mergeCell ref="V98:V99"/>
    <mergeCell ref="W98:W99"/>
    <mergeCell ref="X98:X99"/>
    <mergeCell ref="H118:H130"/>
    <mergeCell ref="A140:F140"/>
    <mergeCell ref="A141:AA141"/>
    <mergeCell ref="A148:F148"/>
    <mergeCell ref="A137:F137"/>
    <mergeCell ref="A138:AA138"/>
    <mergeCell ref="J150:J154"/>
    <mergeCell ref="H150:H154"/>
    <mergeCell ref="A84:AA84"/>
    <mergeCell ref="A86:F86"/>
    <mergeCell ref="J88:J90"/>
    <mergeCell ref="H98:H99"/>
    <mergeCell ref="J118:J130"/>
    <mergeCell ref="H88:H90"/>
    <mergeCell ref="J102:J111"/>
    <mergeCell ref="H102:H111"/>
    <mergeCell ref="H133:H136"/>
    <mergeCell ref="J133:J136"/>
    <mergeCell ref="H142:H147"/>
    <mergeCell ref="J142:J1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headerFooter alignWithMargins="0">
    <oddFooter>&amp;CStrona &amp;P z &amp;N</oddFooter>
  </headerFooter>
  <rowBreaks count="1" manualBreakCount="1">
    <brk id="70" max="26" man="1"/>
  </rowBreaks>
  <colBreaks count="1" manualBreakCount="1">
    <brk id="10" max="1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0"/>
  <sheetViews>
    <sheetView tabSelected="1" view="pageBreakPreview" zoomScale="75" zoomScaleNormal="110" zoomScaleSheetLayoutView="75" zoomScalePageLayoutView="0" workbookViewId="0" topLeftCell="A1">
      <selection activeCell="A6" sqref="A6:D344"/>
    </sheetView>
  </sheetViews>
  <sheetFormatPr defaultColWidth="9.140625" defaultRowHeight="12.75"/>
  <cols>
    <col min="1" max="1" width="5.00390625" style="61" customWidth="1"/>
    <col min="2" max="2" width="50.8515625" style="61" customWidth="1"/>
    <col min="3" max="3" width="17.00390625" style="64" customWidth="1"/>
    <col min="4" max="4" width="26.00390625" style="62" customWidth="1"/>
    <col min="5" max="5" width="27.140625" style="61" customWidth="1"/>
    <col min="6" max="6" width="15.00390625" style="62" bestFit="1" customWidth="1"/>
    <col min="7" max="16384" width="9.140625" style="61" customWidth="1"/>
  </cols>
  <sheetData>
    <row r="1" spans="1:4" ht="12.75">
      <c r="A1" s="256" t="s">
        <v>891</v>
      </c>
      <c r="B1" s="257"/>
      <c r="C1" s="257"/>
      <c r="D1" s="57"/>
    </row>
    <row r="3" spans="1:4" ht="25.5">
      <c r="A3" s="26" t="s">
        <v>77</v>
      </c>
      <c r="B3" s="26" t="s">
        <v>105</v>
      </c>
      <c r="C3" s="26" t="s">
        <v>106</v>
      </c>
      <c r="D3" s="58" t="s">
        <v>107</v>
      </c>
    </row>
    <row r="4" spans="1:6" s="5" customFormat="1" ht="12.75">
      <c r="A4" s="267" t="s">
        <v>168</v>
      </c>
      <c r="B4" s="268"/>
      <c r="C4" s="268"/>
      <c r="D4" s="269"/>
      <c r="E4" s="10"/>
      <c r="F4" s="25"/>
    </row>
    <row r="5" spans="1:6" s="5" customFormat="1" ht="12.75">
      <c r="A5" s="264" t="s">
        <v>110</v>
      </c>
      <c r="B5" s="265"/>
      <c r="C5" s="265"/>
      <c r="D5" s="266"/>
      <c r="F5" s="25"/>
    </row>
    <row r="6" spans="1:4" s="5" customFormat="1" ht="25.5">
      <c r="A6" s="29">
        <v>1</v>
      </c>
      <c r="B6" s="1" t="s">
        <v>409</v>
      </c>
      <c r="C6" s="2" t="s">
        <v>412</v>
      </c>
      <c r="D6" s="132">
        <v>150517.59</v>
      </c>
    </row>
    <row r="7" spans="1:4" s="5" customFormat="1" ht="12.75">
      <c r="A7" s="29">
        <v>2</v>
      </c>
      <c r="B7" s="1" t="s">
        <v>410</v>
      </c>
      <c r="C7" s="2">
        <v>2012</v>
      </c>
      <c r="D7" s="132">
        <v>34660.81</v>
      </c>
    </row>
    <row r="8" spans="1:4" s="5" customFormat="1" ht="12.75">
      <c r="A8" s="29">
        <v>3</v>
      </c>
      <c r="B8" s="1" t="s">
        <v>411</v>
      </c>
      <c r="C8" s="2">
        <v>2012</v>
      </c>
      <c r="D8" s="132">
        <v>5166</v>
      </c>
    </row>
    <row r="9" spans="1:4" s="5" customFormat="1" ht="12.75">
      <c r="A9" s="29">
        <v>4</v>
      </c>
      <c r="B9" s="1" t="s">
        <v>413</v>
      </c>
      <c r="C9" s="2">
        <v>2011</v>
      </c>
      <c r="D9" s="132">
        <v>9955.62</v>
      </c>
    </row>
    <row r="10" spans="1:4" s="5" customFormat="1" ht="12.75">
      <c r="A10" s="29">
        <v>5</v>
      </c>
      <c r="B10" s="1" t="s">
        <v>414</v>
      </c>
      <c r="C10" s="2">
        <v>2012</v>
      </c>
      <c r="D10" s="132">
        <v>19999.8</v>
      </c>
    </row>
    <row r="11" spans="1:4" s="5" customFormat="1" ht="12.75">
      <c r="A11" s="29">
        <v>6</v>
      </c>
      <c r="B11" s="1" t="s">
        <v>415</v>
      </c>
      <c r="C11" s="2">
        <v>2012</v>
      </c>
      <c r="D11" s="132">
        <v>380.5</v>
      </c>
    </row>
    <row r="12" spans="1:4" s="5" customFormat="1" ht="12.75">
      <c r="A12" s="29">
        <v>7</v>
      </c>
      <c r="B12" s="1" t="s">
        <v>416</v>
      </c>
      <c r="C12" s="2">
        <v>2012</v>
      </c>
      <c r="D12" s="132">
        <v>949.5</v>
      </c>
    </row>
    <row r="13" spans="1:4" s="5" customFormat="1" ht="12.75">
      <c r="A13" s="29">
        <v>8</v>
      </c>
      <c r="B13" s="1" t="s">
        <v>417</v>
      </c>
      <c r="C13" s="2">
        <v>2009</v>
      </c>
      <c r="D13" s="132">
        <v>8709.58</v>
      </c>
    </row>
    <row r="14" spans="1:4" s="5" customFormat="1" ht="12.75">
      <c r="A14" s="29">
        <v>9</v>
      </c>
      <c r="B14" s="1" t="s">
        <v>417</v>
      </c>
      <c r="C14" s="2">
        <v>2010</v>
      </c>
      <c r="D14" s="132">
        <v>3999.99</v>
      </c>
    </row>
    <row r="15" spans="1:4" s="5" customFormat="1" ht="12.75">
      <c r="A15" s="29">
        <v>10</v>
      </c>
      <c r="B15" s="1" t="s">
        <v>417</v>
      </c>
      <c r="C15" s="2">
        <v>2012</v>
      </c>
      <c r="D15" s="132">
        <v>7847.4</v>
      </c>
    </row>
    <row r="16" spans="1:4" s="5" customFormat="1" ht="12.75">
      <c r="A16" s="29">
        <v>11</v>
      </c>
      <c r="B16" s="1" t="s">
        <v>417</v>
      </c>
      <c r="C16" s="2">
        <v>2012</v>
      </c>
      <c r="D16" s="132">
        <v>2398.5</v>
      </c>
    </row>
    <row r="17" spans="1:4" s="5" customFormat="1" ht="12.75">
      <c r="A17" s="29">
        <v>12</v>
      </c>
      <c r="B17" s="1" t="s">
        <v>417</v>
      </c>
      <c r="C17" s="2">
        <v>2012</v>
      </c>
      <c r="D17" s="132">
        <v>1389.9</v>
      </c>
    </row>
    <row r="18" spans="1:4" s="5" customFormat="1" ht="12.75">
      <c r="A18" s="29">
        <v>13</v>
      </c>
      <c r="B18" s="1" t="s">
        <v>417</v>
      </c>
      <c r="C18" s="2">
        <v>2012</v>
      </c>
      <c r="D18" s="132">
        <v>2100</v>
      </c>
    </row>
    <row r="19" spans="1:6" s="27" customFormat="1" ht="12.75" customHeight="1">
      <c r="A19" s="2"/>
      <c r="B19" s="53" t="s">
        <v>72</v>
      </c>
      <c r="C19" s="63"/>
      <c r="D19" s="60">
        <f>SUM(D6:D18)</f>
        <v>248075.18999999994</v>
      </c>
      <c r="F19" s="28"/>
    </row>
    <row r="20" spans="1:6" s="33" customFormat="1" ht="12.75" customHeight="1">
      <c r="A20" s="299" t="s">
        <v>109</v>
      </c>
      <c r="B20" s="299"/>
      <c r="C20" s="299"/>
      <c r="D20" s="299"/>
      <c r="F20" s="45"/>
    </row>
    <row r="21" spans="1:5" s="33" customFormat="1" ht="12.75">
      <c r="A21" s="29">
        <v>1</v>
      </c>
      <c r="B21" s="1" t="s">
        <v>418</v>
      </c>
      <c r="C21" s="2">
        <v>2012</v>
      </c>
      <c r="D21" s="132">
        <v>2203.9</v>
      </c>
      <c r="E21" s="55"/>
    </row>
    <row r="22" spans="1:5" s="33" customFormat="1" ht="12.75">
      <c r="A22" s="29">
        <v>2</v>
      </c>
      <c r="B22" s="1" t="s">
        <v>419</v>
      </c>
      <c r="C22" s="2">
        <v>2013</v>
      </c>
      <c r="D22" s="132">
        <v>1137.75</v>
      </c>
      <c r="E22" s="55"/>
    </row>
    <row r="23" spans="1:5" s="33" customFormat="1" ht="12.75">
      <c r="A23" s="29">
        <v>3</v>
      </c>
      <c r="B23" s="1" t="s">
        <v>420</v>
      </c>
      <c r="C23" s="2">
        <v>2013</v>
      </c>
      <c r="D23" s="132">
        <v>1710</v>
      </c>
      <c r="E23" s="55"/>
    </row>
    <row r="24" spans="1:5" s="33" customFormat="1" ht="12.75">
      <c r="A24" s="29">
        <v>4</v>
      </c>
      <c r="B24" s="1" t="s">
        <v>421</v>
      </c>
      <c r="C24" s="2">
        <v>2013</v>
      </c>
      <c r="D24" s="132">
        <v>5000</v>
      </c>
      <c r="E24" s="55"/>
    </row>
    <row r="25" spans="1:5" s="33" customFormat="1" ht="12.75">
      <c r="A25" s="29">
        <v>5</v>
      </c>
      <c r="B25" s="1" t="s">
        <v>422</v>
      </c>
      <c r="C25" s="2">
        <v>2013</v>
      </c>
      <c r="D25" s="132">
        <v>6950</v>
      </c>
      <c r="E25" s="55"/>
    </row>
    <row r="26" spans="1:5" s="33" customFormat="1" ht="12.75">
      <c r="A26" s="29">
        <v>6</v>
      </c>
      <c r="B26" s="1" t="s">
        <v>423</v>
      </c>
      <c r="C26" s="2">
        <v>2013</v>
      </c>
      <c r="D26" s="132">
        <v>6500</v>
      </c>
      <c r="E26" s="55"/>
    </row>
    <row r="27" spans="1:5" s="33" customFormat="1" ht="12.75">
      <c r="A27" s="29">
        <v>7</v>
      </c>
      <c r="B27" s="1" t="s">
        <v>424</v>
      </c>
      <c r="C27" s="2">
        <v>2012</v>
      </c>
      <c r="D27" s="132">
        <v>3232</v>
      </c>
      <c r="E27" s="55"/>
    </row>
    <row r="28" spans="1:5" s="33" customFormat="1" ht="12.75">
      <c r="A28" s="29">
        <v>8</v>
      </c>
      <c r="B28" s="1" t="s">
        <v>114</v>
      </c>
      <c r="C28" s="2">
        <v>2009</v>
      </c>
      <c r="D28" s="132">
        <v>1999</v>
      </c>
      <c r="E28" s="55"/>
    </row>
    <row r="29" spans="1:5" s="33" customFormat="1" ht="12.75">
      <c r="A29" s="29">
        <v>9</v>
      </c>
      <c r="B29" s="1" t="s">
        <v>114</v>
      </c>
      <c r="C29" s="2">
        <v>2009</v>
      </c>
      <c r="D29" s="132">
        <v>2550</v>
      </c>
      <c r="E29" s="55"/>
    </row>
    <row r="30" spans="1:5" s="33" customFormat="1" ht="12.75">
      <c r="A30" s="29">
        <v>10</v>
      </c>
      <c r="B30" s="1" t="s">
        <v>114</v>
      </c>
      <c r="C30" s="2">
        <v>2010</v>
      </c>
      <c r="D30" s="132">
        <v>2350</v>
      </c>
      <c r="E30" s="55"/>
    </row>
    <row r="31" spans="1:5" s="33" customFormat="1" ht="12.75">
      <c r="A31" s="29">
        <v>11</v>
      </c>
      <c r="B31" s="1" t="s">
        <v>114</v>
      </c>
      <c r="C31" s="2">
        <v>2010</v>
      </c>
      <c r="D31" s="132">
        <v>3830</v>
      </c>
      <c r="E31" s="55"/>
    </row>
    <row r="32" spans="1:5" s="33" customFormat="1" ht="12.75">
      <c r="A32" s="29">
        <v>12</v>
      </c>
      <c r="B32" s="1" t="s">
        <v>114</v>
      </c>
      <c r="C32" s="2">
        <v>2010</v>
      </c>
      <c r="D32" s="132">
        <v>2119</v>
      </c>
      <c r="E32" s="55"/>
    </row>
    <row r="33" spans="1:5" s="33" customFormat="1" ht="12.75">
      <c r="A33" s="29">
        <v>13</v>
      </c>
      <c r="B33" s="1" t="s">
        <v>114</v>
      </c>
      <c r="C33" s="2">
        <v>2010</v>
      </c>
      <c r="D33" s="132">
        <v>2180</v>
      </c>
      <c r="E33" s="55"/>
    </row>
    <row r="34" spans="1:5" s="33" customFormat="1" ht="12.75">
      <c r="A34" s="29">
        <v>14</v>
      </c>
      <c r="B34" s="1" t="s">
        <v>114</v>
      </c>
      <c r="C34" s="2">
        <v>2011</v>
      </c>
      <c r="D34" s="132">
        <v>2724</v>
      </c>
      <c r="E34" s="55"/>
    </row>
    <row r="35" spans="1:5" s="33" customFormat="1" ht="12.75">
      <c r="A35" s="29">
        <v>15</v>
      </c>
      <c r="B35" s="1" t="s">
        <v>426</v>
      </c>
      <c r="C35" s="2">
        <v>2012</v>
      </c>
      <c r="D35" s="132">
        <v>2919</v>
      </c>
      <c r="E35" s="55"/>
    </row>
    <row r="36" spans="1:5" s="33" customFormat="1" ht="12.75">
      <c r="A36" s="29">
        <v>16</v>
      </c>
      <c r="B36" s="1" t="s">
        <v>427</v>
      </c>
      <c r="C36" s="2">
        <v>2012</v>
      </c>
      <c r="D36" s="132">
        <v>2760.57</v>
      </c>
      <c r="E36" s="55"/>
    </row>
    <row r="37" spans="1:5" s="33" customFormat="1" ht="12.75">
      <c r="A37" s="29">
        <v>17</v>
      </c>
      <c r="B37" s="1" t="s">
        <v>427</v>
      </c>
      <c r="C37" s="2">
        <v>2012</v>
      </c>
      <c r="D37" s="132">
        <v>2484.4</v>
      </c>
      <c r="E37" s="55"/>
    </row>
    <row r="38" spans="1:5" s="33" customFormat="1" ht="12.75">
      <c r="A38" s="29">
        <v>18</v>
      </c>
      <c r="B38" s="1" t="s">
        <v>427</v>
      </c>
      <c r="C38" s="2">
        <v>2012</v>
      </c>
      <c r="D38" s="132">
        <v>2484.39</v>
      </c>
      <c r="E38" s="55"/>
    </row>
    <row r="39" spans="1:5" s="33" customFormat="1" ht="12.75">
      <c r="A39" s="29">
        <v>19</v>
      </c>
      <c r="B39" s="1" t="s">
        <v>427</v>
      </c>
      <c r="C39" s="2">
        <v>2012</v>
      </c>
      <c r="D39" s="132">
        <v>2484.39</v>
      </c>
      <c r="E39" s="55"/>
    </row>
    <row r="40" spans="1:5" s="33" customFormat="1" ht="12.75">
      <c r="A40" s="29">
        <v>20</v>
      </c>
      <c r="B40" s="1" t="s">
        <v>427</v>
      </c>
      <c r="C40" s="2">
        <v>2012</v>
      </c>
      <c r="D40" s="132">
        <v>2484.39</v>
      </c>
      <c r="E40" s="55"/>
    </row>
    <row r="41" spans="1:5" s="33" customFormat="1" ht="12.75">
      <c r="A41" s="29">
        <v>21</v>
      </c>
      <c r="B41" s="1" t="s">
        <v>427</v>
      </c>
      <c r="C41" s="2">
        <v>2012</v>
      </c>
      <c r="D41" s="132">
        <v>2484.39</v>
      </c>
      <c r="E41" s="55"/>
    </row>
    <row r="42" spans="1:5" s="33" customFormat="1" ht="12.75">
      <c r="A42" s="29">
        <v>22</v>
      </c>
      <c r="B42" s="1" t="s">
        <v>427</v>
      </c>
      <c r="C42" s="2">
        <v>2012</v>
      </c>
      <c r="D42" s="132">
        <v>2484.39</v>
      </c>
      <c r="E42" s="55"/>
    </row>
    <row r="43" spans="1:5" s="33" customFormat="1" ht="12.75">
      <c r="A43" s="29">
        <v>23</v>
      </c>
      <c r="B43" s="1" t="s">
        <v>427</v>
      </c>
      <c r="C43" s="2">
        <v>2012</v>
      </c>
      <c r="D43" s="132">
        <v>2484.39</v>
      </c>
      <c r="E43" s="55"/>
    </row>
    <row r="44" spans="1:5" s="33" customFormat="1" ht="12.75">
      <c r="A44" s="29">
        <v>24</v>
      </c>
      <c r="B44" s="1" t="s">
        <v>428</v>
      </c>
      <c r="C44" s="2">
        <v>2013</v>
      </c>
      <c r="D44" s="132">
        <v>1490.4</v>
      </c>
      <c r="E44" s="55"/>
    </row>
    <row r="45" spans="1:5" s="33" customFormat="1" ht="12.75">
      <c r="A45" s="29">
        <v>25</v>
      </c>
      <c r="B45" s="1" t="s">
        <v>429</v>
      </c>
      <c r="C45" s="2">
        <v>2013</v>
      </c>
      <c r="D45" s="132">
        <v>2937.9</v>
      </c>
      <c r="E45" s="55"/>
    </row>
    <row r="46" spans="1:6" s="5" customFormat="1" ht="12.75" customHeight="1">
      <c r="A46" s="63"/>
      <c r="B46" s="53" t="s">
        <v>72</v>
      </c>
      <c r="C46" s="63"/>
      <c r="D46" s="60">
        <f>SUM(D21:D45)</f>
        <v>71984.26</v>
      </c>
      <c r="F46" s="25"/>
    </row>
    <row r="47" spans="1:6" s="5" customFormat="1" ht="12.75" customHeight="1">
      <c r="A47" s="300" t="s">
        <v>454</v>
      </c>
      <c r="B47" s="300"/>
      <c r="C47" s="300"/>
      <c r="D47" s="300"/>
      <c r="F47" s="25"/>
    </row>
    <row r="48" spans="1:6" s="5" customFormat="1" ht="12.75" customHeight="1">
      <c r="A48" s="301" t="s">
        <v>64</v>
      </c>
      <c r="B48" s="301"/>
      <c r="C48" s="301"/>
      <c r="D48" s="301"/>
      <c r="F48" s="25"/>
    </row>
    <row r="49" spans="1:6" s="5" customFormat="1" ht="12.75" customHeight="1">
      <c r="A49" s="19">
        <v>1</v>
      </c>
      <c r="B49" s="1" t="s">
        <v>468</v>
      </c>
      <c r="C49" s="2">
        <v>2009</v>
      </c>
      <c r="D49" s="132">
        <v>35000</v>
      </c>
      <c r="F49" s="25"/>
    </row>
    <row r="50" spans="1:6" s="5" customFormat="1" ht="12.75" customHeight="1">
      <c r="A50" s="19">
        <v>2</v>
      </c>
      <c r="B50" s="1" t="s">
        <v>469</v>
      </c>
      <c r="C50" s="2">
        <v>2009</v>
      </c>
      <c r="D50" s="132">
        <v>7131.15</v>
      </c>
      <c r="F50" s="25"/>
    </row>
    <row r="51" spans="1:6" s="5" customFormat="1" ht="12.75" customHeight="1">
      <c r="A51" s="19">
        <v>3</v>
      </c>
      <c r="B51" s="1" t="s">
        <v>470</v>
      </c>
      <c r="C51" s="2">
        <v>2009</v>
      </c>
      <c r="D51" s="132">
        <v>1999.99</v>
      </c>
      <c r="F51" s="25"/>
    </row>
    <row r="52" spans="1:6" s="5" customFormat="1" ht="12.75" customHeight="1">
      <c r="A52" s="19">
        <v>4</v>
      </c>
      <c r="B52" s="1" t="s">
        <v>471</v>
      </c>
      <c r="C52" s="2">
        <v>2009</v>
      </c>
      <c r="D52" s="132">
        <v>1150</v>
      </c>
      <c r="F52" s="25"/>
    </row>
    <row r="53" spans="1:6" s="5" customFormat="1" ht="12.75" customHeight="1">
      <c r="A53" s="19">
        <v>5</v>
      </c>
      <c r="B53" s="1" t="s">
        <v>472</v>
      </c>
      <c r="C53" s="2">
        <v>2009</v>
      </c>
      <c r="D53" s="132">
        <v>2499</v>
      </c>
      <c r="F53" s="25"/>
    </row>
    <row r="54" spans="1:6" s="5" customFormat="1" ht="12.75" customHeight="1">
      <c r="A54" s="19">
        <v>6</v>
      </c>
      <c r="B54" s="1" t="s">
        <v>473</v>
      </c>
      <c r="C54" s="2">
        <v>2009</v>
      </c>
      <c r="D54" s="132">
        <v>1779.95</v>
      </c>
      <c r="F54" s="25"/>
    </row>
    <row r="55" spans="1:6" s="5" customFormat="1" ht="12.75" customHeight="1">
      <c r="A55" s="19">
        <v>7</v>
      </c>
      <c r="B55" s="1" t="s">
        <v>474</v>
      </c>
      <c r="C55" s="2">
        <v>2009</v>
      </c>
      <c r="D55" s="132">
        <v>1766.39</v>
      </c>
      <c r="F55" s="25"/>
    </row>
    <row r="56" spans="1:6" s="5" customFormat="1" ht="12.75" customHeight="1">
      <c r="A56" s="19">
        <v>8</v>
      </c>
      <c r="B56" s="1" t="s">
        <v>475</v>
      </c>
      <c r="C56" s="2">
        <v>2009</v>
      </c>
      <c r="D56" s="132">
        <v>3362.32</v>
      </c>
      <c r="F56" s="25"/>
    </row>
    <row r="57" spans="1:6" s="5" customFormat="1" ht="12.75" customHeight="1">
      <c r="A57" s="19">
        <v>9</v>
      </c>
      <c r="B57" s="1" t="s">
        <v>476</v>
      </c>
      <c r="C57" s="2">
        <v>2009</v>
      </c>
      <c r="D57" s="132">
        <v>1659.98</v>
      </c>
      <c r="F57" s="25"/>
    </row>
    <row r="58" spans="1:6" s="5" customFormat="1" ht="12.75" customHeight="1">
      <c r="A58" s="19">
        <v>10</v>
      </c>
      <c r="B58" s="1" t="s">
        <v>476</v>
      </c>
      <c r="C58" s="2">
        <v>2009</v>
      </c>
      <c r="D58" s="132">
        <v>2524.59</v>
      </c>
      <c r="F58" s="25"/>
    </row>
    <row r="59" spans="1:6" s="5" customFormat="1" ht="12.75" customHeight="1">
      <c r="A59" s="19">
        <v>11</v>
      </c>
      <c r="B59" s="1" t="s">
        <v>477</v>
      </c>
      <c r="C59" s="2">
        <v>2010</v>
      </c>
      <c r="D59" s="132">
        <v>1350</v>
      </c>
      <c r="F59" s="25"/>
    </row>
    <row r="60" spans="1:6" s="5" customFormat="1" ht="12.75" customHeight="1">
      <c r="A60" s="19">
        <v>12</v>
      </c>
      <c r="B60" s="1" t="s">
        <v>478</v>
      </c>
      <c r="C60" s="2">
        <v>2010</v>
      </c>
      <c r="D60" s="132">
        <v>2280.09</v>
      </c>
      <c r="F60" s="25"/>
    </row>
    <row r="61" spans="1:6" s="5" customFormat="1" ht="12.75" customHeight="1">
      <c r="A61" s="19">
        <v>13</v>
      </c>
      <c r="B61" s="1" t="s">
        <v>479</v>
      </c>
      <c r="C61" s="2">
        <v>2010</v>
      </c>
      <c r="D61" s="132">
        <v>6980.1</v>
      </c>
      <c r="F61" s="25"/>
    </row>
    <row r="62" spans="1:6" s="5" customFormat="1" ht="12.75" customHeight="1">
      <c r="A62" s="19">
        <v>14</v>
      </c>
      <c r="B62" s="1" t="s">
        <v>480</v>
      </c>
      <c r="C62" s="2">
        <v>2011</v>
      </c>
      <c r="D62" s="132">
        <v>1447.15</v>
      </c>
      <c r="F62" s="25"/>
    </row>
    <row r="63" spans="1:6" s="5" customFormat="1" ht="12.75" customHeight="1">
      <c r="A63" s="19">
        <v>15</v>
      </c>
      <c r="B63" s="1" t="s">
        <v>481</v>
      </c>
      <c r="C63" s="2">
        <v>2011</v>
      </c>
      <c r="D63" s="132">
        <v>447.15</v>
      </c>
      <c r="F63" s="25"/>
    </row>
    <row r="64" spans="1:6" s="5" customFormat="1" ht="12.75" customHeight="1">
      <c r="A64" s="19">
        <v>16</v>
      </c>
      <c r="B64" s="1" t="s">
        <v>482</v>
      </c>
      <c r="C64" s="2">
        <v>2011</v>
      </c>
      <c r="D64" s="132">
        <v>420</v>
      </c>
      <c r="F64" s="25"/>
    </row>
    <row r="65" spans="1:6" s="5" customFormat="1" ht="12.75" customHeight="1">
      <c r="A65" s="19">
        <v>17</v>
      </c>
      <c r="B65" s="1" t="s">
        <v>483</v>
      </c>
      <c r="C65" s="2">
        <v>2011</v>
      </c>
      <c r="D65" s="132">
        <v>1600</v>
      </c>
      <c r="F65" s="25"/>
    </row>
    <row r="66" spans="1:6" s="5" customFormat="1" ht="12.75" customHeight="1">
      <c r="A66" s="19">
        <v>18</v>
      </c>
      <c r="B66" s="1" t="s">
        <v>484</v>
      </c>
      <c r="C66" s="2">
        <v>2011</v>
      </c>
      <c r="D66" s="132">
        <v>1951.2</v>
      </c>
      <c r="F66" s="25"/>
    </row>
    <row r="67" spans="1:6" s="5" customFormat="1" ht="12.75" customHeight="1">
      <c r="A67" s="19">
        <v>19</v>
      </c>
      <c r="B67" s="1" t="s">
        <v>116</v>
      </c>
      <c r="C67" s="2">
        <v>2011</v>
      </c>
      <c r="D67" s="132">
        <v>1423.57</v>
      </c>
      <c r="F67" s="25"/>
    </row>
    <row r="68" spans="1:6" s="5" customFormat="1" ht="12.75" customHeight="1">
      <c r="A68" s="19">
        <v>20</v>
      </c>
      <c r="B68" s="1" t="s">
        <v>485</v>
      </c>
      <c r="C68" s="2">
        <v>2011</v>
      </c>
      <c r="D68" s="132">
        <v>422.76</v>
      </c>
      <c r="F68" s="25"/>
    </row>
    <row r="69" spans="1:6" s="5" customFormat="1" ht="12.75" customHeight="1">
      <c r="A69" s="19">
        <v>21</v>
      </c>
      <c r="B69" s="1" t="s">
        <v>116</v>
      </c>
      <c r="C69" s="2">
        <v>2012</v>
      </c>
      <c r="D69" s="132">
        <v>2219.51</v>
      </c>
      <c r="F69" s="25"/>
    </row>
    <row r="70" spans="1:6" s="5" customFormat="1" ht="12.75" customHeight="1">
      <c r="A70" s="19">
        <v>22</v>
      </c>
      <c r="B70" s="1" t="s">
        <v>116</v>
      </c>
      <c r="C70" s="2">
        <v>2012</v>
      </c>
      <c r="D70" s="132">
        <v>1830</v>
      </c>
      <c r="F70" s="25"/>
    </row>
    <row r="71" spans="1:6" s="5" customFormat="1" ht="12.75" customHeight="1">
      <c r="A71" s="19">
        <v>23</v>
      </c>
      <c r="B71" s="1" t="s">
        <v>486</v>
      </c>
      <c r="C71" s="2">
        <v>2012</v>
      </c>
      <c r="D71" s="132">
        <v>5820</v>
      </c>
      <c r="F71" s="25"/>
    </row>
    <row r="72" spans="1:6" s="5" customFormat="1" ht="12.75" customHeight="1">
      <c r="A72" s="19">
        <v>24</v>
      </c>
      <c r="B72" s="1" t="s">
        <v>487</v>
      </c>
      <c r="C72" s="2">
        <v>2012</v>
      </c>
      <c r="D72" s="132">
        <v>126.02</v>
      </c>
      <c r="F72" s="25"/>
    </row>
    <row r="73" spans="1:6" s="5" customFormat="1" ht="12.75" customHeight="1">
      <c r="A73" s="19">
        <v>25</v>
      </c>
      <c r="B73" s="1" t="s">
        <v>488</v>
      </c>
      <c r="C73" s="2">
        <v>2012</v>
      </c>
      <c r="D73" s="132">
        <v>1340</v>
      </c>
      <c r="F73" s="25"/>
    </row>
    <row r="74" spans="1:6" s="5" customFormat="1" ht="12.75" customHeight="1">
      <c r="A74" s="19">
        <v>26</v>
      </c>
      <c r="B74" s="1" t="s">
        <v>489</v>
      </c>
      <c r="C74" s="2">
        <v>2012</v>
      </c>
      <c r="D74" s="132">
        <v>2530</v>
      </c>
      <c r="F74" s="25"/>
    </row>
    <row r="75" spans="1:6" s="5" customFormat="1" ht="12.75" customHeight="1">
      <c r="A75" s="19">
        <v>27</v>
      </c>
      <c r="B75" s="1" t="s">
        <v>490</v>
      </c>
      <c r="C75" s="2">
        <v>2012</v>
      </c>
      <c r="D75" s="132">
        <v>1950</v>
      </c>
      <c r="F75" s="25"/>
    </row>
    <row r="76" spans="1:6" s="5" customFormat="1" ht="12.75" customHeight="1">
      <c r="A76" s="19">
        <v>28</v>
      </c>
      <c r="B76" s="1" t="s">
        <v>491</v>
      </c>
      <c r="C76" s="2">
        <v>2012</v>
      </c>
      <c r="D76" s="132">
        <v>137.4</v>
      </c>
      <c r="F76" s="25"/>
    </row>
    <row r="77" spans="1:6" s="5" customFormat="1" ht="12.75" customHeight="1">
      <c r="A77" s="19">
        <v>29</v>
      </c>
      <c r="B77" s="1" t="s">
        <v>119</v>
      </c>
      <c r="C77" s="2">
        <v>2012</v>
      </c>
      <c r="D77" s="132">
        <v>304.88</v>
      </c>
      <c r="F77" s="25"/>
    </row>
    <row r="78" spans="1:6" s="5" customFormat="1" ht="12.75" customHeight="1">
      <c r="A78" s="19">
        <v>30</v>
      </c>
      <c r="B78" s="1" t="s">
        <v>116</v>
      </c>
      <c r="C78" s="2">
        <v>2012</v>
      </c>
      <c r="D78" s="132">
        <v>1235.77</v>
      </c>
      <c r="F78" s="25"/>
    </row>
    <row r="79" spans="1:6" s="5" customFormat="1" ht="12.75" customHeight="1">
      <c r="A79" s="19">
        <v>31</v>
      </c>
      <c r="B79" s="1" t="s">
        <v>492</v>
      </c>
      <c r="C79" s="2">
        <v>2012</v>
      </c>
      <c r="D79" s="132">
        <v>390.24</v>
      </c>
      <c r="F79" s="25"/>
    </row>
    <row r="80" spans="1:6" s="5" customFormat="1" ht="12.75" customHeight="1">
      <c r="A80" s="19">
        <v>32</v>
      </c>
      <c r="B80" s="1" t="s">
        <v>116</v>
      </c>
      <c r="C80" s="2">
        <v>2012</v>
      </c>
      <c r="D80" s="132">
        <v>3000</v>
      </c>
      <c r="F80" s="25"/>
    </row>
    <row r="81" spans="1:6" s="5" customFormat="1" ht="12.75" customHeight="1">
      <c r="A81" s="19">
        <v>33</v>
      </c>
      <c r="B81" s="1" t="s">
        <v>493</v>
      </c>
      <c r="C81" s="2">
        <v>2012</v>
      </c>
      <c r="D81" s="132">
        <v>194.31</v>
      </c>
      <c r="F81" s="25"/>
    </row>
    <row r="82" spans="1:6" s="5" customFormat="1" ht="12.75" customHeight="1">
      <c r="A82" s="19">
        <v>34</v>
      </c>
      <c r="B82" s="1" t="s">
        <v>494</v>
      </c>
      <c r="C82" s="2">
        <v>2013</v>
      </c>
      <c r="D82" s="132">
        <v>390.24</v>
      </c>
      <c r="F82" s="25"/>
    </row>
    <row r="83" spans="1:6" s="5" customFormat="1" ht="12.75" customHeight="1">
      <c r="A83" s="19">
        <v>35</v>
      </c>
      <c r="B83" s="1" t="s">
        <v>120</v>
      </c>
      <c r="C83" s="2">
        <v>2013</v>
      </c>
      <c r="D83" s="132">
        <v>186.18</v>
      </c>
      <c r="F83" s="25"/>
    </row>
    <row r="84" spans="1:6" s="5" customFormat="1" ht="12.75" customHeight="1">
      <c r="A84" s="19">
        <v>36</v>
      </c>
      <c r="B84" s="1" t="s">
        <v>495</v>
      </c>
      <c r="C84" s="2">
        <v>2013</v>
      </c>
      <c r="D84" s="132">
        <v>3270</v>
      </c>
      <c r="F84" s="25"/>
    </row>
    <row r="85" spans="1:6" s="5" customFormat="1" ht="12.75" customHeight="1">
      <c r="A85" s="19"/>
      <c r="B85" s="51" t="s">
        <v>72</v>
      </c>
      <c r="C85" s="29"/>
      <c r="D85" s="59">
        <f>SUM(D49:D84)</f>
        <v>102119.93999999999</v>
      </c>
      <c r="F85" s="25"/>
    </row>
    <row r="86" spans="1:6" s="5" customFormat="1" ht="12.75" customHeight="1">
      <c r="A86" s="302" t="s">
        <v>109</v>
      </c>
      <c r="B86" s="302"/>
      <c r="C86" s="302"/>
      <c r="D86" s="302"/>
      <c r="F86" s="25"/>
    </row>
    <row r="87" spans="1:6" s="5" customFormat="1" ht="12.75" customHeight="1">
      <c r="A87" s="19">
        <v>1</v>
      </c>
      <c r="B87" s="1" t="s">
        <v>496</v>
      </c>
      <c r="C87" s="2">
        <v>2009</v>
      </c>
      <c r="D87" s="132">
        <v>1327.05</v>
      </c>
      <c r="F87" s="25"/>
    </row>
    <row r="88" spans="1:6" s="5" customFormat="1" ht="12.75" customHeight="1">
      <c r="A88" s="19">
        <v>2</v>
      </c>
      <c r="B88" s="1" t="s">
        <v>497</v>
      </c>
      <c r="C88" s="2">
        <v>2009</v>
      </c>
      <c r="D88" s="132">
        <v>1959.02</v>
      </c>
      <c r="F88" s="25"/>
    </row>
    <row r="89" spans="1:6" s="5" customFormat="1" ht="12.75" customHeight="1">
      <c r="A89" s="19">
        <v>3</v>
      </c>
      <c r="B89" s="1" t="s">
        <v>498</v>
      </c>
      <c r="C89" s="2">
        <v>2009</v>
      </c>
      <c r="D89" s="132">
        <v>2950</v>
      </c>
      <c r="F89" s="25"/>
    </row>
    <row r="90" spans="1:6" s="5" customFormat="1" ht="12.75" customHeight="1">
      <c r="A90" s="19">
        <v>4</v>
      </c>
      <c r="B90" s="1" t="s">
        <v>499</v>
      </c>
      <c r="C90" s="2">
        <v>2010</v>
      </c>
      <c r="D90" s="132">
        <v>4016.4</v>
      </c>
      <c r="F90" s="25"/>
    </row>
    <row r="91" spans="1:6" s="5" customFormat="1" ht="12.75" customHeight="1">
      <c r="A91" s="19">
        <v>5</v>
      </c>
      <c r="B91" s="1" t="s">
        <v>500</v>
      </c>
      <c r="C91" s="2">
        <v>2011</v>
      </c>
      <c r="D91" s="132">
        <v>267.48</v>
      </c>
      <c r="F91" s="25"/>
    </row>
    <row r="92" spans="1:6" s="5" customFormat="1" ht="12.75" customHeight="1">
      <c r="A92" s="19">
        <v>6</v>
      </c>
      <c r="B92" s="1" t="s">
        <v>501</v>
      </c>
      <c r="C92" s="2">
        <v>2011</v>
      </c>
      <c r="D92" s="132">
        <v>243.9</v>
      </c>
      <c r="F92" s="25"/>
    </row>
    <row r="93" spans="1:6" s="5" customFormat="1" ht="12.75" customHeight="1">
      <c r="A93" s="19">
        <v>7</v>
      </c>
      <c r="B93" s="1" t="s">
        <v>502</v>
      </c>
      <c r="C93" s="2">
        <v>2011</v>
      </c>
      <c r="D93" s="132">
        <v>900</v>
      </c>
      <c r="F93" s="25"/>
    </row>
    <row r="94" spans="1:6" s="5" customFormat="1" ht="12.75" customHeight="1">
      <c r="A94" s="19">
        <v>8</v>
      </c>
      <c r="B94" s="1" t="s">
        <v>503</v>
      </c>
      <c r="C94" s="2">
        <v>2011</v>
      </c>
      <c r="D94" s="132">
        <v>1000</v>
      </c>
      <c r="F94" s="25"/>
    </row>
    <row r="95" spans="1:6" s="5" customFormat="1" ht="12.75" customHeight="1">
      <c r="A95" s="19">
        <v>9</v>
      </c>
      <c r="B95" s="1" t="s">
        <v>504</v>
      </c>
      <c r="C95" s="2">
        <v>2011</v>
      </c>
      <c r="D95" s="132">
        <v>1829.27</v>
      </c>
      <c r="F95" s="25"/>
    </row>
    <row r="96" spans="1:6" s="5" customFormat="1" ht="19.5" customHeight="1">
      <c r="A96" s="19">
        <v>10</v>
      </c>
      <c r="B96" s="1" t="s">
        <v>505</v>
      </c>
      <c r="C96" s="2">
        <v>2012</v>
      </c>
      <c r="D96" s="132">
        <v>450</v>
      </c>
      <c r="E96" s="298" t="s">
        <v>63</v>
      </c>
      <c r="F96" s="25"/>
    </row>
    <row r="97" spans="1:6" s="5" customFormat="1" ht="19.5" customHeight="1">
      <c r="A97" s="19">
        <v>11</v>
      </c>
      <c r="B97" s="1" t="s">
        <v>505</v>
      </c>
      <c r="C97" s="2">
        <v>2012</v>
      </c>
      <c r="D97" s="132">
        <v>450</v>
      </c>
      <c r="E97" s="298"/>
      <c r="F97" s="25"/>
    </row>
    <row r="98" spans="1:6" s="5" customFormat="1" ht="12.75" customHeight="1">
      <c r="A98" s="19">
        <v>12</v>
      </c>
      <c r="B98" s="1" t="s">
        <v>506</v>
      </c>
      <c r="C98" s="2">
        <v>2013</v>
      </c>
      <c r="D98" s="132">
        <v>272.35</v>
      </c>
      <c r="F98" s="25"/>
    </row>
    <row r="99" spans="1:6" s="5" customFormat="1" ht="12.75" customHeight="1">
      <c r="A99" s="19">
        <v>13</v>
      </c>
      <c r="B99" s="1" t="s">
        <v>507</v>
      </c>
      <c r="C99" s="2">
        <v>2013</v>
      </c>
      <c r="D99" s="132">
        <v>478.86</v>
      </c>
      <c r="F99" s="25"/>
    </row>
    <row r="100" spans="1:6" s="5" customFormat="1" ht="12.75" customHeight="1">
      <c r="A100" s="19">
        <v>14</v>
      </c>
      <c r="B100" s="1" t="s">
        <v>507</v>
      </c>
      <c r="C100" s="2">
        <v>2013</v>
      </c>
      <c r="D100" s="132">
        <v>478.86</v>
      </c>
      <c r="F100" s="25"/>
    </row>
    <row r="101" spans="1:6" s="5" customFormat="1" ht="12.75" customHeight="1">
      <c r="A101" s="19"/>
      <c r="B101" s="34" t="s">
        <v>72</v>
      </c>
      <c r="C101" s="19"/>
      <c r="D101" s="56">
        <f>SUM(D87:D100)</f>
        <v>16623.19</v>
      </c>
      <c r="F101" s="25"/>
    </row>
    <row r="102" spans="1:6" s="5" customFormat="1" ht="12.75" customHeight="1">
      <c r="A102" s="303" t="s">
        <v>117</v>
      </c>
      <c r="B102" s="303"/>
      <c r="C102" s="303"/>
      <c r="D102" s="303"/>
      <c r="F102" s="25"/>
    </row>
    <row r="103" spans="1:6" s="5" customFormat="1" ht="12.75" customHeight="1">
      <c r="A103" s="2">
        <v>1</v>
      </c>
      <c r="B103" s="1" t="s">
        <v>508</v>
      </c>
      <c r="C103" s="2">
        <v>2009</v>
      </c>
      <c r="D103" s="132">
        <v>14233.38</v>
      </c>
      <c r="F103" s="25"/>
    </row>
    <row r="104" spans="1:6" s="5" customFormat="1" ht="12.75" customHeight="1">
      <c r="A104" s="2">
        <v>2</v>
      </c>
      <c r="B104" s="1" t="s">
        <v>509</v>
      </c>
      <c r="C104" s="2">
        <v>2010</v>
      </c>
      <c r="D104" s="132">
        <v>4488</v>
      </c>
      <c r="F104" s="25"/>
    </row>
    <row r="105" spans="1:6" s="5" customFormat="1" ht="12.75" customHeight="1">
      <c r="A105" s="19"/>
      <c r="B105" s="34" t="s">
        <v>72</v>
      </c>
      <c r="C105" s="19"/>
      <c r="D105" s="56">
        <f>SUM(D103:D104)</f>
        <v>18721.379999999997</v>
      </c>
      <c r="F105" s="25"/>
    </row>
    <row r="106" spans="1:6" s="5" customFormat="1" ht="12.75" customHeight="1">
      <c r="A106" s="300" t="s">
        <v>515</v>
      </c>
      <c r="B106" s="300"/>
      <c r="C106" s="300"/>
      <c r="D106" s="300"/>
      <c r="F106" s="25"/>
    </row>
    <row r="107" spans="1:6" s="5" customFormat="1" ht="12.75" customHeight="1">
      <c r="A107" s="304" t="s">
        <v>110</v>
      </c>
      <c r="B107" s="304"/>
      <c r="C107" s="304"/>
      <c r="D107" s="304"/>
      <c r="F107" s="25"/>
    </row>
    <row r="108" spans="1:6" s="5" customFormat="1" ht="12.75" customHeight="1">
      <c r="A108" s="19">
        <v>1</v>
      </c>
      <c r="B108" s="1" t="s">
        <v>543</v>
      </c>
      <c r="C108" s="2">
        <v>2009</v>
      </c>
      <c r="D108" s="132">
        <v>6900.32</v>
      </c>
      <c r="F108" s="25"/>
    </row>
    <row r="109" spans="1:6" s="5" customFormat="1" ht="12.75" customHeight="1">
      <c r="A109" s="19">
        <v>2</v>
      </c>
      <c r="B109" s="1" t="s">
        <v>544</v>
      </c>
      <c r="C109" s="2">
        <v>2011</v>
      </c>
      <c r="D109" s="132">
        <v>1950</v>
      </c>
      <c r="F109" s="25"/>
    </row>
    <row r="110" spans="1:6" s="5" customFormat="1" ht="12.75" customHeight="1">
      <c r="A110" s="19">
        <v>3</v>
      </c>
      <c r="B110" s="1" t="s">
        <v>545</v>
      </c>
      <c r="C110" s="2">
        <v>2011</v>
      </c>
      <c r="D110" s="132">
        <v>376.5</v>
      </c>
      <c r="F110" s="25"/>
    </row>
    <row r="111" spans="1:6" s="5" customFormat="1" ht="12.75" customHeight="1">
      <c r="A111" s="19">
        <v>4</v>
      </c>
      <c r="B111" s="1" t="s">
        <v>546</v>
      </c>
      <c r="C111" s="2">
        <v>2011</v>
      </c>
      <c r="D111" s="132">
        <v>340</v>
      </c>
      <c r="F111" s="25"/>
    </row>
    <row r="112" spans="1:6" s="5" customFormat="1" ht="12.75" customHeight="1">
      <c r="A112" s="19">
        <v>5</v>
      </c>
      <c r="B112" s="1" t="s">
        <v>546</v>
      </c>
      <c r="C112" s="2">
        <v>2010</v>
      </c>
      <c r="D112" s="132">
        <v>350</v>
      </c>
      <c r="F112" s="25"/>
    </row>
    <row r="113" spans="1:6" s="5" customFormat="1" ht="12.75" customHeight="1">
      <c r="A113" s="19">
        <v>6</v>
      </c>
      <c r="B113" s="1" t="s">
        <v>547</v>
      </c>
      <c r="C113" s="2">
        <v>2010</v>
      </c>
      <c r="D113" s="132">
        <v>300</v>
      </c>
      <c r="F113" s="25"/>
    </row>
    <row r="114" spans="1:6" s="5" customFormat="1" ht="12.75" customHeight="1">
      <c r="A114" s="19">
        <v>7</v>
      </c>
      <c r="B114" s="1" t="s">
        <v>548</v>
      </c>
      <c r="C114" s="2">
        <v>2010</v>
      </c>
      <c r="D114" s="132">
        <v>1200</v>
      </c>
      <c r="F114" s="25"/>
    </row>
    <row r="115" spans="1:6" s="5" customFormat="1" ht="12.75" customHeight="1">
      <c r="A115" s="19">
        <v>8</v>
      </c>
      <c r="B115" s="1" t="s">
        <v>549</v>
      </c>
      <c r="C115" s="2">
        <v>2010</v>
      </c>
      <c r="D115" s="132">
        <v>7440</v>
      </c>
      <c r="F115" s="25"/>
    </row>
    <row r="116" spans="1:6" s="5" customFormat="1" ht="12.75" customHeight="1">
      <c r="A116" s="19">
        <v>9</v>
      </c>
      <c r="B116" s="1" t="s">
        <v>550</v>
      </c>
      <c r="C116" s="2">
        <v>2010</v>
      </c>
      <c r="D116" s="132">
        <v>469.69</v>
      </c>
      <c r="F116" s="25"/>
    </row>
    <row r="117" spans="1:6" s="5" customFormat="1" ht="12.75" customHeight="1">
      <c r="A117" s="19">
        <v>10</v>
      </c>
      <c r="B117" s="1" t="s">
        <v>551</v>
      </c>
      <c r="C117" s="2">
        <v>2010</v>
      </c>
      <c r="D117" s="132">
        <v>1058</v>
      </c>
      <c r="F117" s="25"/>
    </row>
    <row r="118" spans="1:6" s="5" customFormat="1" ht="12.75" customHeight="1">
      <c r="A118" s="19">
        <v>11</v>
      </c>
      <c r="B118" s="1" t="s">
        <v>552</v>
      </c>
      <c r="C118" s="2">
        <v>2010</v>
      </c>
      <c r="D118" s="132">
        <v>349</v>
      </c>
      <c r="F118" s="25"/>
    </row>
    <row r="119" spans="1:6" s="5" customFormat="1" ht="12.75" customHeight="1">
      <c r="A119" s="19">
        <v>12</v>
      </c>
      <c r="B119" s="1" t="s">
        <v>550</v>
      </c>
      <c r="C119" s="2">
        <v>2010</v>
      </c>
      <c r="D119" s="132">
        <v>469.69</v>
      </c>
      <c r="F119" s="25"/>
    </row>
    <row r="120" spans="1:6" s="5" customFormat="1" ht="12.75" customHeight="1">
      <c r="A120" s="19">
        <v>13</v>
      </c>
      <c r="B120" s="1" t="s">
        <v>553</v>
      </c>
      <c r="C120" s="2">
        <v>2010</v>
      </c>
      <c r="D120" s="132">
        <v>561.2</v>
      </c>
      <c r="F120" s="25"/>
    </row>
    <row r="121" spans="1:6" s="5" customFormat="1" ht="12.75" customHeight="1">
      <c r="A121" s="19">
        <v>14</v>
      </c>
      <c r="B121" s="1" t="s">
        <v>554</v>
      </c>
      <c r="C121" s="2">
        <v>2010</v>
      </c>
      <c r="D121" s="132">
        <v>1011.38</v>
      </c>
      <c r="F121" s="25"/>
    </row>
    <row r="122" spans="1:6" s="5" customFormat="1" ht="12.75" customHeight="1">
      <c r="A122" s="19">
        <v>15</v>
      </c>
      <c r="B122" s="1" t="s">
        <v>555</v>
      </c>
      <c r="C122" s="2">
        <v>2012</v>
      </c>
      <c r="D122" s="132">
        <v>9840</v>
      </c>
      <c r="F122" s="25"/>
    </row>
    <row r="123" spans="1:6" s="5" customFormat="1" ht="12.75" customHeight="1">
      <c r="A123" s="19">
        <v>16</v>
      </c>
      <c r="B123" s="1" t="s">
        <v>556</v>
      </c>
      <c r="C123" s="2">
        <v>2012</v>
      </c>
      <c r="D123" s="132">
        <v>3393.42</v>
      </c>
      <c r="F123" s="25"/>
    </row>
    <row r="124" spans="1:6" s="5" customFormat="1" ht="12.75" customHeight="1">
      <c r="A124" s="19">
        <v>17</v>
      </c>
      <c r="B124" s="1" t="s">
        <v>557</v>
      </c>
      <c r="C124" s="2">
        <v>2012</v>
      </c>
      <c r="D124" s="132">
        <v>370</v>
      </c>
      <c r="F124" s="25"/>
    </row>
    <row r="125" spans="1:6" s="5" customFormat="1" ht="12.75" customHeight="1">
      <c r="A125" s="19">
        <v>18</v>
      </c>
      <c r="B125" s="1" t="s">
        <v>558</v>
      </c>
      <c r="C125" s="2">
        <v>2013</v>
      </c>
      <c r="D125" s="132">
        <v>1110</v>
      </c>
      <c r="F125" s="25"/>
    </row>
    <row r="126" spans="1:6" s="5" customFormat="1" ht="12.75" customHeight="1">
      <c r="A126" s="19">
        <v>19</v>
      </c>
      <c r="B126" s="1" t="s">
        <v>559</v>
      </c>
      <c r="C126" s="2">
        <v>2013</v>
      </c>
      <c r="D126" s="132">
        <v>3134</v>
      </c>
      <c r="F126" s="25"/>
    </row>
    <row r="127" spans="1:6" s="5" customFormat="1" ht="12.75" customHeight="1">
      <c r="A127" s="19">
        <v>20</v>
      </c>
      <c r="B127" s="1" t="s">
        <v>560</v>
      </c>
      <c r="C127" s="2">
        <v>2013</v>
      </c>
      <c r="D127" s="132">
        <v>399</v>
      </c>
      <c r="F127" s="25"/>
    </row>
    <row r="128" spans="1:6" s="5" customFormat="1" ht="12.75" customHeight="1">
      <c r="A128" s="19">
        <v>21</v>
      </c>
      <c r="B128" s="1" t="s">
        <v>561</v>
      </c>
      <c r="C128" s="2">
        <v>2013</v>
      </c>
      <c r="D128" s="132">
        <v>499</v>
      </c>
      <c r="F128" s="25"/>
    </row>
    <row r="129" spans="1:6" s="5" customFormat="1" ht="12.75" customHeight="1">
      <c r="A129" s="19"/>
      <c r="B129" s="34" t="s">
        <v>72</v>
      </c>
      <c r="C129" s="19"/>
      <c r="D129" s="56">
        <f>SUM(D108:D128)</f>
        <v>41521.2</v>
      </c>
      <c r="F129" s="25"/>
    </row>
    <row r="130" spans="1:6" s="5" customFormat="1" ht="12.75" customHeight="1">
      <c r="A130" s="302" t="s">
        <v>109</v>
      </c>
      <c r="B130" s="302"/>
      <c r="C130" s="302"/>
      <c r="D130" s="305"/>
      <c r="F130" s="25"/>
    </row>
    <row r="131" spans="1:6" s="5" customFormat="1" ht="12.75" customHeight="1">
      <c r="A131" s="19">
        <v>1</v>
      </c>
      <c r="B131" s="1" t="s">
        <v>562</v>
      </c>
      <c r="C131" s="2">
        <v>2010</v>
      </c>
      <c r="D131" s="132">
        <v>369</v>
      </c>
      <c r="F131" s="25"/>
    </row>
    <row r="132" spans="1:6" s="5" customFormat="1" ht="12.75" customHeight="1">
      <c r="A132" s="19">
        <v>2</v>
      </c>
      <c r="B132" s="1" t="s">
        <v>563</v>
      </c>
      <c r="C132" s="2">
        <v>2011</v>
      </c>
      <c r="D132" s="132">
        <v>1868</v>
      </c>
      <c r="F132" s="25"/>
    </row>
    <row r="133" spans="1:6" s="5" customFormat="1" ht="12.75" customHeight="1">
      <c r="A133" s="19">
        <v>3</v>
      </c>
      <c r="B133" s="1" t="s">
        <v>564</v>
      </c>
      <c r="C133" s="2">
        <v>2012</v>
      </c>
      <c r="D133" s="132">
        <v>2090</v>
      </c>
      <c r="F133" s="25"/>
    </row>
    <row r="134" spans="1:6" s="5" customFormat="1" ht="12.75" customHeight="1">
      <c r="A134" s="19">
        <v>4</v>
      </c>
      <c r="B134" s="1" t="s">
        <v>565</v>
      </c>
      <c r="C134" s="2">
        <v>2012</v>
      </c>
      <c r="D134" s="132">
        <v>699</v>
      </c>
      <c r="F134" s="25"/>
    </row>
    <row r="135" spans="1:6" s="5" customFormat="1" ht="12.75" customHeight="1">
      <c r="A135" s="19">
        <v>5</v>
      </c>
      <c r="B135" s="1" t="s">
        <v>566</v>
      </c>
      <c r="C135" s="2">
        <v>2012</v>
      </c>
      <c r="D135" s="132">
        <v>483</v>
      </c>
      <c r="F135" s="25"/>
    </row>
    <row r="136" spans="1:6" s="5" customFormat="1" ht="12.75" customHeight="1">
      <c r="A136" s="19">
        <v>6</v>
      </c>
      <c r="B136" s="1" t="s">
        <v>567</v>
      </c>
      <c r="C136" s="2">
        <v>2012</v>
      </c>
      <c r="D136" s="132">
        <v>1849</v>
      </c>
      <c r="F136" s="25"/>
    </row>
    <row r="137" spans="1:6" s="5" customFormat="1" ht="12.75" customHeight="1">
      <c r="A137" s="19">
        <v>7</v>
      </c>
      <c r="B137" s="1" t="s">
        <v>568</v>
      </c>
      <c r="C137" s="2">
        <v>2013</v>
      </c>
      <c r="D137" s="132">
        <v>3049</v>
      </c>
      <c r="F137" s="25"/>
    </row>
    <row r="138" spans="1:6" s="5" customFormat="1" ht="12.75" customHeight="1">
      <c r="A138" s="19">
        <v>8</v>
      </c>
      <c r="B138" s="1" t="s">
        <v>569</v>
      </c>
      <c r="C138" s="2">
        <v>2013</v>
      </c>
      <c r="D138" s="132">
        <v>999</v>
      </c>
      <c r="F138" s="25"/>
    </row>
    <row r="139" spans="1:6" s="5" customFormat="1" ht="12.75" customHeight="1">
      <c r="A139" s="19">
        <v>9</v>
      </c>
      <c r="B139" s="1" t="s">
        <v>570</v>
      </c>
      <c r="C139" s="2">
        <v>2013</v>
      </c>
      <c r="D139" s="132">
        <v>349</v>
      </c>
      <c r="F139" s="25"/>
    </row>
    <row r="140" spans="1:6" s="5" customFormat="1" ht="12.75" customHeight="1">
      <c r="A140" s="19"/>
      <c r="B140" s="34" t="s">
        <v>72</v>
      </c>
      <c r="C140" s="19"/>
      <c r="D140" s="56">
        <f>SUM(D131:D139)</f>
        <v>11755</v>
      </c>
      <c r="F140" s="25"/>
    </row>
    <row r="141" spans="1:6" s="5" customFormat="1" ht="12.75" customHeight="1">
      <c r="A141" s="300" t="s">
        <v>526</v>
      </c>
      <c r="B141" s="300"/>
      <c r="C141" s="300"/>
      <c r="D141" s="300"/>
      <c r="F141" s="25"/>
    </row>
    <row r="142" spans="1:6" s="5" customFormat="1" ht="12.75" customHeight="1">
      <c r="A142" s="304" t="s">
        <v>110</v>
      </c>
      <c r="B142" s="304"/>
      <c r="C142" s="304"/>
      <c r="D142" s="306"/>
      <c r="F142" s="25"/>
    </row>
    <row r="143" spans="1:6" s="5" customFormat="1" ht="12.75" customHeight="1">
      <c r="A143" s="46">
        <v>1</v>
      </c>
      <c r="B143" s="1" t="s">
        <v>538</v>
      </c>
      <c r="C143" s="2">
        <v>2011</v>
      </c>
      <c r="D143" s="132">
        <v>369</v>
      </c>
      <c r="F143" s="25"/>
    </row>
    <row r="144" spans="1:6" s="5" customFormat="1" ht="12.75" customHeight="1">
      <c r="A144" s="46">
        <v>2</v>
      </c>
      <c r="B144" s="1" t="s">
        <v>539</v>
      </c>
      <c r="C144" s="2">
        <v>2012</v>
      </c>
      <c r="D144" s="132">
        <v>255</v>
      </c>
      <c r="F144" s="25"/>
    </row>
    <row r="145" spans="1:6" s="5" customFormat="1" ht="12.75" customHeight="1">
      <c r="A145" s="46">
        <v>3</v>
      </c>
      <c r="B145" s="1" t="s">
        <v>540</v>
      </c>
      <c r="C145" s="2">
        <v>2012</v>
      </c>
      <c r="D145" s="132">
        <v>470</v>
      </c>
      <c r="F145" s="25"/>
    </row>
    <row r="146" spans="1:6" s="5" customFormat="1" ht="12.75" customHeight="1">
      <c r="A146" s="19"/>
      <c r="B146" s="34" t="s">
        <v>72</v>
      </c>
      <c r="C146" s="19"/>
      <c r="D146" s="56">
        <f>SUM(D143:D145)</f>
        <v>1094</v>
      </c>
      <c r="F146" s="25"/>
    </row>
    <row r="147" spans="1:6" s="5" customFormat="1" ht="12.75" customHeight="1">
      <c r="A147" s="302" t="s">
        <v>109</v>
      </c>
      <c r="B147" s="302"/>
      <c r="C147" s="302"/>
      <c r="D147" s="302"/>
      <c r="F147" s="25"/>
    </row>
    <row r="148" spans="1:6" s="5" customFormat="1" ht="12.75">
      <c r="A148" s="46">
        <v>1</v>
      </c>
      <c r="B148" s="1" t="s">
        <v>541</v>
      </c>
      <c r="C148" s="2">
        <v>2012</v>
      </c>
      <c r="D148" s="132">
        <v>2190</v>
      </c>
      <c r="F148" s="25"/>
    </row>
    <row r="149" spans="1:6" s="5" customFormat="1" ht="12.75" customHeight="1">
      <c r="A149" s="19"/>
      <c r="B149" s="34" t="s">
        <v>72</v>
      </c>
      <c r="C149" s="19"/>
      <c r="D149" s="56">
        <f>SUM(D148:D148)</f>
        <v>2190</v>
      </c>
      <c r="F149" s="25"/>
    </row>
    <row r="150" spans="1:6" s="5" customFormat="1" ht="12.75" customHeight="1">
      <c r="A150" s="300" t="s">
        <v>575</v>
      </c>
      <c r="B150" s="300"/>
      <c r="C150" s="300"/>
      <c r="D150" s="300"/>
      <c r="F150" s="25"/>
    </row>
    <row r="151" spans="1:6" s="5" customFormat="1" ht="12.75">
      <c r="A151" s="301" t="s">
        <v>64</v>
      </c>
      <c r="B151" s="301"/>
      <c r="C151" s="301"/>
      <c r="D151" s="301"/>
      <c r="F151" s="25"/>
    </row>
    <row r="152" spans="1:6" s="5" customFormat="1" ht="12.75">
      <c r="A152" s="19">
        <v>1</v>
      </c>
      <c r="B152" s="1" t="s">
        <v>584</v>
      </c>
      <c r="C152" s="2">
        <v>2011</v>
      </c>
      <c r="D152" s="132">
        <v>2299.9</v>
      </c>
      <c r="F152" s="25"/>
    </row>
    <row r="153" spans="1:6" s="5" customFormat="1" ht="12.75">
      <c r="A153" s="19">
        <v>2</v>
      </c>
      <c r="B153" s="1" t="s">
        <v>585</v>
      </c>
      <c r="C153" s="2">
        <v>2010</v>
      </c>
      <c r="D153" s="132">
        <v>1800</v>
      </c>
      <c r="F153" s="25"/>
    </row>
    <row r="154" spans="1:6" s="5" customFormat="1" ht="15.75" customHeight="1">
      <c r="A154" s="19"/>
      <c r="B154" s="34" t="s">
        <v>108</v>
      </c>
      <c r="C154" s="19"/>
      <c r="D154" s="56">
        <f>SUM(D152:D153)</f>
        <v>4099.9</v>
      </c>
      <c r="F154" s="25"/>
    </row>
    <row r="155" spans="1:6" s="5" customFormat="1" ht="12.75">
      <c r="A155" s="300" t="s">
        <v>602</v>
      </c>
      <c r="B155" s="300"/>
      <c r="C155" s="300"/>
      <c r="D155" s="300"/>
      <c r="F155" s="25"/>
    </row>
    <row r="156" spans="1:6" s="5" customFormat="1" ht="12.75">
      <c r="A156" s="301" t="s">
        <v>110</v>
      </c>
      <c r="B156" s="301"/>
      <c r="C156" s="301"/>
      <c r="D156" s="301"/>
      <c r="F156" s="25"/>
    </row>
    <row r="157" spans="1:6" s="5" customFormat="1" ht="12.75">
      <c r="A157" s="19">
        <v>1</v>
      </c>
      <c r="B157" s="1" t="s">
        <v>604</v>
      </c>
      <c r="C157" s="2">
        <v>2010</v>
      </c>
      <c r="D157" s="132">
        <v>1100</v>
      </c>
      <c r="F157" s="25"/>
    </row>
    <row r="158" spans="1:4" ht="12.75">
      <c r="A158" s="19"/>
      <c r="B158" s="34" t="s">
        <v>72</v>
      </c>
      <c r="C158" s="19"/>
      <c r="D158" s="56">
        <f>SUM(D157:D157)</f>
        <v>1100</v>
      </c>
    </row>
    <row r="159" spans="1:4" ht="12.75">
      <c r="A159" s="302" t="s">
        <v>109</v>
      </c>
      <c r="B159" s="302"/>
      <c r="C159" s="302"/>
      <c r="D159" s="302"/>
    </row>
    <row r="160" spans="1:4" ht="12.75">
      <c r="A160" s="19">
        <v>1</v>
      </c>
      <c r="B160" s="1" t="s">
        <v>605</v>
      </c>
      <c r="C160" s="2">
        <v>2012</v>
      </c>
      <c r="D160" s="132">
        <v>2299</v>
      </c>
    </row>
    <row r="161" spans="1:4" ht="12.75">
      <c r="A161" s="29"/>
      <c r="B161" s="34" t="s">
        <v>108</v>
      </c>
      <c r="C161" s="19"/>
      <c r="D161" s="56">
        <f>SUM(D160:D160)</f>
        <v>2299</v>
      </c>
    </row>
    <row r="162" spans="1:4" ht="12.75">
      <c r="A162" s="300" t="s">
        <v>610</v>
      </c>
      <c r="B162" s="300"/>
      <c r="C162" s="300"/>
      <c r="D162" s="300"/>
    </row>
    <row r="163" spans="1:4" ht="12.75">
      <c r="A163" s="301" t="s">
        <v>110</v>
      </c>
      <c r="B163" s="301"/>
      <c r="C163" s="301"/>
      <c r="D163" s="301"/>
    </row>
    <row r="164" spans="1:4" ht="12.75">
      <c r="A164" s="19">
        <v>1</v>
      </c>
      <c r="B164" s="1" t="s">
        <v>622</v>
      </c>
      <c r="C164" s="2">
        <v>2012</v>
      </c>
      <c r="D164" s="136">
        <v>1550</v>
      </c>
    </row>
    <row r="165" spans="1:4" ht="12.75">
      <c r="A165" s="19">
        <v>2</v>
      </c>
      <c r="B165" s="1" t="s">
        <v>623</v>
      </c>
      <c r="C165" s="2">
        <v>2012</v>
      </c>
      <c r="D165" s="136">
        <v>160</v>
      </c>
    </row>
    <row r="166" spans="1:4" ht="12.75">
      <c r="A166" s="19"/>
      <c r="B166" s="34" t="s">
        <v>108</v>
      </c>
      <c r="C166" s="19"/>
      <c r="D166" s="56">
        <f>SUM(D164:D165)</f>
        <v>1710</v>
      </c>
    </row>
    <row r="167" spans="1:4" ht="12.75">
      <c r="A167" s="302" t="s">
        <v>109</v>
      </c>
      <c r="B167" s="302"/>
      <c r="C167" s="302"/>
      <c r="D167" s="302"/>
    </row>
    <row r="168" spans="1:4" ht="12.75">
      <c r="A168" s="19">
        <v>1</v>
      </c>
      <c r="B168" s="1" t="s">
        <v>624</v>
      </c>
      <c r="C168" s="2">
        <v>2009</v>
      </c>
      <c r="D168" s="136">
        <v>598</v>
      </c>
    </row>
    <row r="169" spans="1:4" ht="12.75">
      <c r="A169" s="19">
        <v>2</v>
      </c>
      <c r="B169" s="1" t="s">
        <v>625</v>
      </c>
      <c r="C169" s="2">
        <v>2010</v>
      </c>
      <c r="D169" s="136">
        <v>271.65</v>
      </c>
    </row>
    <row r="170" spans="1:4" ht="12.75">
      <c r="A170" s="19"/>
      <c r="B170" s="307" t="s">
        <v>108</v>
      </c>
      <c r="C170" s="2"/>
      <c r="D170" s="308">
        <f>SUM(D168:D169)</f>
        <v>869.65</v>
      </c>
    </row>
    <row r="171" spans="1:4" ht="12.75">
      <c r="A171" s="303" t="s">
        <v>117</v>
      </c>
      <c r="B171" s="303"/>
      <c r="C171" s="303"/>
      <c r="D171" s="303"/>
    </row>
    <row r="172" spans="1:4" ht="12.75">
      <c r="A172" s="19">
        <v>1</v>
      </c>
      <c r="B172" s="1" t="s">
        <v>118</v>
      </c>
      <c r="C172" s="2">
        <v>2011</v>
      </c>
      <c r="D172" s="103">
        <v>3749.53</v>
      </c>
    </row>
    <row r="173" spans="1:4" ht="12.75">
      <c r="A173" s="19"/>
      <c r="B173" s="307" t="s">
        <v>108</v>
      </c>
      <c r="C173" s="2"/>
      <c r="D173" s="308">
        <f>SUM(D172)</f>
        <v>3749.53</v>
      </c>
    </row>
    <row r="174" spans="1:4" ht="12.75">
      <c r="A174" s="300" t="s">
        <v>628</v>
      </c>
      <c r="B174" s="300"/>
      <c r="C174" s="300"/>
      <c r="D174" s="300"/>
    </row>
    <row r="175" spans="1:4" ht="12.75">
      <c r="A175" s="303" t="s">
        <v>110</v>
      </c>
      <c r="B175" s="303"/>
      <c r="C175" s="303"/>
      <c r="D175" s="303"/>
    </row>
    <row r="176" spans="1:4" ht="12.75">
      <c r="A176" s="29">
        <v>1</v>
      </c>
      <c r="B176" s="1" t="s">
        <v>636</v>
      </c>
      <c r="C176" s="2">
        <v>2013</v>
      </c>
      <c r="D176" s="103">
        <v>527.67</v>
      </c>
    </row>
    <row r="177" spans="1:4" ht="12.75">
      <c r="A177" s="29">
        <v>2</v>
      </c>
      <c r="B177" s="1" t="s">
        <v>637</v>
      </c>
      <c r="C177" s="2">
        <v>2011</v>
      </c>
      <c r="D177" s="103">
        <v>420</v>
      </c>
    </row>
    <row r="178" spans="1:4" ht="12.75">
      <c r="A178" s="29">
        <v>3</v>
      </c>
      <c r="B178" s="1" t="s">
        <v>638</v>
      </c>
      <c r="C178" s="2">
        <v>2010</v>
      </c>
      <c r="D178" s="103">
        <v>1500</v>
      </c>
    </row>
    <row r="179" spans="1:4" ht="12.75">
      <c r="A179" s="29">
        <v>4</v>
      </c>
      <c r="B179" s="1" t="s">
        <v>639</v>
      </c>
      <c r="C179" s="2">
        <v>2010</v>
      </c>
      <c r="D179" s="103">
        <v>2400</v>
      </c>
    </row>
    <row r="180" spans="1:4" ht="12.75">
      <c r="A180" s="2"/>
      <c r="B180" s="53" t="s">
        <v>72</v>
      </c>
      <c r="C180" s="63"/>
      <c r="D180" s="60">
        <f>SUM(D176:D179)</f>
        <v>4847.67</v>
      </c>
    </row>
    <row r="181" spans="1:4" ht="12.75">
      <c r="A181" s="299" t="s">
        <v>109</v>
      </c>
      <c r="B181" s="299"/>
      <c r="C181" s="299"/>
      <c r="D181" s="299"/>
    </row>
    <row r="182" spans="1:4" ht="12.75">
      <c r="A182" s="63">
        <v>1</v>
      </c>
      <c r="B182" s="1" t="s">
        <v>635</v>
      </c>
      <c r="C182" s="2">
        <v>2012</v>
      </c>
      <c r="D182" s="103">
        <v>1999</v>
      </c>
    </row>
    <row r="183" spans="1:4" ht="12.75">
      <c r="A183" s="63"/>
      <c r="B183" s="53" t="s">
        <v>72</v>
      </c>
      <c r="C183" s="63"/>
      <c r="D183" s="60">
        <f>SUM(D182)</f>
        <v>1999</v>
      </c>
    </row>
    <row r="184" spans="1:4" ht="12.75">
      <c r="A184" s="300" t="s">
        <v>652</v>
      </c>
      <c r="B184" s="300"/>
      <c r="C184" s="300"/>
      <c r="D184" s="300"/>
    </row>
    <row r="185" spans="1:4" ht="12.75" customHeight="1">
      <c r="A185" s="303" t="s">
        <v>110</v>
      </c>
      <c r="B185" s="303"/>
      <c r="C185" s="303"/>
      <c r="D185" s="303"/>
    </row>
    <row r="186" spans="1:4" ht="12.75">
      <c r="A186" s="63">
        <v>1</v>
      </c>
      <c r="B186" s="1" t="s">
        <v>664</v>
      </c>
      <c r="C186" s="2">
        <v>2009</v>
      </c>
      <c r="D186" s="103">
        <v>79.29</v>
      </c>
    </row>
    <row r="187" spans="1:4" ht="12.75">
      <c r="A187" s="63">
        <v>2</v>
      </c>
      <c r="B187" s="1" t="s">
        <v>665</v>
      </c>
      <c r="C187" s="2">
        <v>2012</v>
      </c>
      <c r="D187" s="103">
        <v>189</v>
      </c>
    </row>
    <row r="188" spans="1:4" ht="12.75">
      <c r="A188" s="63"/>
      <c r="B188" s="53" t="s">
        <v>72</v>
      </c>
      <c r="C188" s="63"/>
      <c r="D188" s="60">
        <f>SUM(D186:D187)</f>
        <v>268.29</v>
      </c>
    </row>
    <row r="189" spans="1:4" ht="12.75">
      <c r="A189" s="300" t="s">
        <v>672</v>
      </c>
      <c r="B189" s="300"/>
      <c r="C189" s="300"/>
      <c r="D189" s="300"/>
    </row>
    <row r="190" spans="1:4" ht="12.75">
      <c r="A190" s="303" t="s">
        <v>110</v>
      </c>
      <c r="B190" s="303"/>
      <c r="C190" s="303"/>
      <c r="D190" s="303"/>
    </row>
    <row r="191" spans="1:4" ht="12.75">
      <c r="A191" s="29">
        <v>1</v>
      </c>
      <c r="B191" s="1" t="s">
        <v>685</v>
      </c>
      <c r="C191" s="2">
        <v>2013</v>
      </c>
      <c r="D191" s="136">
        <v>228.78</v>
      </c>
    </row>
    <row r="192" spans="1:4" ht="25.5">
      <c r="A192" s="29">
        <v>2</v>
      </c>
      <c r="B192" s="1" t="s">
        <v>686</v>
      </c>
      <c r="C192" s="2">
        <v>2012</v>
      </c>
      <c r="D192" s="136">
        <v>2800</v>
      </c>
    </row>
    <row r="193" spans="1:4" ht="13.5" customHeight="1">
      <c r="A193" s="29">
        <v>3</v>
      </c>
      <c r="B193" s="1" t="s">
        <v>687</v>
      </c>
      <c r="C193" s="2">
        <v>2012</v>
      </c>
      <c r="D193" s="136">
        <v>1100</v>
      </c>
    </row>
    <row r="194" spans="1:4" ht="13.5" customHeight="1">
      <c r="A194" s="29">
        <v>4</v>
      </c>
      <c r="B194" s="1" t="s">
        <v>688</v>
      </c>
      <c r="C194" s="2">
        <v>2012</v>
      </c>
      <c r="D194" s="136">
        <v>722</v>
      </c>
    </row>
    <row r="195" spans="1:4" ht="13.5" customHeight="1">
      <c r="A195" s="29">
        <v>5</v>
      </c>
      <c r="B195" s="1" t="s">
        <v>689</v>
      </c>
      <c r="C195" s="2">
        <v>2012</v>
      </c>
      <c r="D195" s="136">
        <v>178</v>
      </c>
    </row>
    <row r="196" spans="1:4" ht="13.5" customHeight="1">
      <c r="A196" s="29">
        <v>6</v>
      </c>
      <c r="B196" s="1" t="s">
        <v>690</v>
      </c>
      <c r="C196" s="2">
        <v>2012</v>
      </c>
      <c r="D196" s="136">
        <v>2058</v>
      </c>
    </row>
    <row r="197" spans="1:4" ht="13.5" customHeight="1">
      <c r="A197" s="29">
        <v>7</v>
      </c>
      <c r="B197" s="1" t="s">
        <v>691</v>
      </c>
      <c r="C197" s="2">
        <v>2012</v>
      </c>
      <c r="D197" s="136">
        <v>44.99</v>
      </c>
    </row>
    <row r="198" spans="1:4" ht="13.5" customHeight="1">
      <c r="A198" s="29">
        <v>8</v>
      </c>
      <c r="B198" s="1" t="s">
        <v>692</v>
      </c>
      <c r="C198" s="2">
        <v>2011</v>
      </c>
      <c r="D198" s="136">
        <v>2499</v>
      </c>
    </row>
    <row r="199" spans="1:4" ht="13.5" customHeight="1">
      <c r="A199" s="29">
        <v>9</v>
      </c>
      <c r="B199" s="1" t="s">
        <v>693</v>
      </c>
      <c r="C199" s="2">
        <v>2011</v>
      </c>
      <c r="D199" s="136">
        <v>3660</v>
      </c>
    </row>
    <row r="200" spans="1:4" ht="13.5" customHeight="1">
      <c r="A200" s="29">
        <v>10</v>
      </c>
      <c r="B200" s="1" t="s">
        <v>694</v>
      </c>
      <c r="C200" s="2">
        <v>2011</v>
      </c>
      <c r="D200" s="136">
        <v>290</v>
      </c>
    </row>
    <row r="201" spans="1:4" ht="13.5" customHeight="1">
      <c r="A201" s="29">
        <v>11</v>
      </c>
      <c r="B201" s="1" t="s">
        <v>695</v>
      </c>
      <c r="C201" s="2">
        <v>2011</v>
      </c>
      <c r="D201" s="136">
        <v>299</v>
      </c>
    </row>
    <row r="202" spans="1:4" ht="13.5" customHeight="1">
      <c r="A202" s="29">
        <v>12</v>
      </c>
      <c r="B202" s="1" t="s">
        <v>696</v>
      </c>
      <c r="C202" s="2">
        <v>2011</v>
      </c>
      <c r="D202" s="136">
        <v>688</v>
      </c>
    </row>
    <row r="203" spans="1:4" ht="13.5" customHeight="1">
      <c r="A203" s="29">
        <v>13</v>
      </c>
      <c r="B203" s="1" t="s">
        <v>696</v>
      </c>
      <c r="C203" s="2">
        <v>2011</v>
      </c>
      <c r="D203" s="136">
        <v>529</v>
      </c>
    </row>
    <row r="204" spans="1:4" ht="13.5" customHeight="1">
      <c r="A204" s="29">
        <v>14</v>
      </c>
      <c r="B204" s="1" t="s">
        <v>697</v>
      </c>
      <c r="C204" s="2">
        <v>2010</v>
      </c>
      <c r="D204" s="136">
        <v>159</v>
      </c>
    </row>
    <row r="205" spans="1:4" ht="13.5" customHeight="1">
      <c r="A205" s="29">
        <v>15</v>
      </c>
      <c r="B205" s="1" t="s">
        <v>698</v>
      </c>
      <c r="C205" s="2">
        <v>2010</v>
      </c>
      <c r="D205" s="136">
        <v>2218</v>
      </c>
    </row>
    <row r="206" spans="1:4" ht="13.5" customHeight="1">
      <c r="A206" s="29">
        <v>16</v>
      </c>
      <c r="B206" s="1" t="s">
        <v>699</v>
      </c>
      <c r="C206" s="2">
        <v>2010</v>
      </c>
      <c r="D206" s="136">
        <v>1998</v>
      </c>
    </row>
    <row r="207" spans="1:4" ht="13.5" customHeight="1">
      <c r="A207" s="29">
        <v>17</v>
      </c>
      <c r="B207" s="1" t="s">
        <v>700</v>
      </c>
      <c r="C207" s="2">
        <v>2010</v>
      </c>
      <c r="D207" s="136">
        <v>1061</v>
      </c>
    </row>
    <row r="208" spans="1:4" ht="13.5" customHeight="1">
      <c r="A208" s="29">
        <v>18</v>
      </c>
      <c r="B208" s="1" t="s">
        <v>701</v>
      </c>
      <c r="C208" s="2">
        <v>2010</v>
      </c>
      <c r="D208" s="136">
        <v>3740</v>
      </c>
    </row>
    <row r="209" spans="1:4" ht="13.5" customHeight="1">
      <c r="A209" s="29">
        <v>19</v>
      </c>
      <c r="B209" s="1" t="s">
        <v>702</v>
      </c>
      <c r="C209" s="2">
        <v>2010</v>
      </c>
      <c r="D209" s="136">
        <v>389</v>
      </c>
    </row>
    <row r="210" spans="1:4" ht="13.5" customHeight="1">
      <c r="A210" s="29">
        <v>20</v>
      </c>
      <c r="B210" s="1" t="s">
        <v>113</v>
      </c>
      <c r="C210" s="2">
        <v>2009</v>
      </c>
      <c r="D210" s="136">
        <v>1283.99</v>
      </c>
    </row>
    <row r="211" spans="1:4" ht="13.5" customHeight="1">
      <c r="A211" s="29">
        <v>21</v>
      </c>
      <c r="B211" s="1" t="s">
        <v>113</v>
      </c>
      <c r="C211" s="2">
        <v>2009</v>
      </c>
      <c r="D211" s="136">
        <v>1950.78</v>
      </c>
    </row>
    <row r="212" spans="1:4" ht="12.75">
      <c r="A212" s="2"/>
      <c r="B212" s="53" t="s">
        <v>72</v>
      </c>
      <c r="C212" s="63"/>
      <c r="D212" s="60">
        <f>SUM(D191:D211)</f>
        <v>27896.54</v>
      </c>
    </row>
    <row r="213" spans="1:4" ht="12.75">
      <c r="A213" s="299" t="s">
        <v>109</v>
      </c>
      <c r="B213" s="299"/>
      <c r="C213" s="299"/>
      <c r="D213" s="299"/>
    </row>
    <row r="214" spans="1:5" ht="18.75" customHeight="1">
      <c r="A214" s="63">
        <v>1</v>
      </c>
      <c r="B214" s="1" t="s">
        <v>703</v>
      </c>
      <c r="C214" s="2">
        <v>2011</v>
      </c>
      <c r="D214" s="136">
        <v>1000</v>
      </c>
      <c r="E214" s="298" t="s">
        <v>63</v>
      </c>
    </row>
    <row r="215" spans="1:5" ht="18.75" customHeight="1">
      <c r="A215" s="63">
        <v>2</v>
      </c>
      <c r="B215" s="1" t="s">
        <v>712</v>
      </c>
      <c r="C215" s="2">
        <v>2011</v>
      </c>
      <c r="D215" s="136">
        <v>1300</v>
      </c>
      <c r="E215" s="298"/>
    </row>
    <row r="216" spans="1:4" ht="12.75">
      <c r="A216" s="63">
        <v>3</v>
      </c>
      <c r="B216" s="1" t="s">
        <v>705</v>
      </c>
      <c r="C216" s="2">
        <v>2012</v>
      </c>
      <c r="D216" s="136">
        <v>1570.74</v>
      </c>
    </row>
    <row r="217" spans="1:4" ht="12.75">
      <c r="A217" s="63">
        <v>4</v>
      </c>
      <c r="B217" s="1" t="s">
        <v>706</v>
      </c>
      <c r="C217" s="2">
        <v>2013</v>
      </c>
      <c r="D217" s="136">
        <v>1268</v>
      </c>
    </row>
    <row r="218" spans="1:4" ht="12.75">
      <c r="A218" s="63">
        <v>5</v>
      </c>
      <c r="B218" s="1" t="s">
        <v>707</v>
      </c>
      <c r="C218" s="2">
        <v>2013</v>
      </c>
      <c r="D218" s="136">
        <v>265.3</v>
      </c>
    </row>
    <row r="219" spans="1:4" ht="12.75">
      <c r="A219" s="63">
        <v>6</v>
      </c>
      <c r="B219" s="1" t="s">
        <v>115</v>
      </c>
      <c r="C219" s="2">
        <v>2013</v>
      </c>
      <c r="D219" s="136">
        <v>2699</v>
      </c>
    </row>
    <row r="220" spans="1:7" ht="12.75">
      <c r="A220" s="63">
        <v>7</v>
      </c>
      <c r="B220" s="1" t="s">
        <v>708</v>
      </c>
      <c r="C220" s="2">
        <v>2013</v>
      </c>
      <c r="D220" s="136">
        <v>1798</v>
      </c>
      <c r="E220" s="215"/>
      <c r="F220" s="216"/>
      <c r="G220" s="217"/>
    </row>
    <row r="221" spans="1:4" ht="12.75">
      <c r="A221" s="63">
        <v>8</v>
      </c>
      <c r="B221" s="1" t="s">
        <v>709</v>
      </c>
      <c r="C221" s="2">
        <v>2012</v>
      </c>
      <c r="D221" s="136">
        <v>1590</v>
      </c>
    </row>
    <row r="222" spans="1:4" ht="12.75">
      <c r="A222" s="63">
        <v>9</v>
      </c>
      <c r="B222" s="1" t="s">
        <v>710</v>
      </c>
      <c r="C222" s="2">
        <v>2011</v>
      </c>
      <c r="D222" s="136">
        <v>1399</v>
      </c>
    </row>
    <row r="223" spans="1:4" ht="12.75">
      <c r="A223" s="63">
        <v>10</v>
      </c>
      <c r="B223" s="1" t="s">
        <v>711</v>
      </c>
      <c r="C223" s="2">
        <v>2011</v>
      </c>
      <c r="D223" s="136">
        <v>1590.39</v>
      </c>
    </row>
    <row r="224" spans="1:4" ht="12.75">
      <c r="A224" s="63">
        <v>11</v>
      </c>
      <c r="B224" s="1" t="s">
        <v>704</v>
      </c>
      <c r="C224" s="2">
        <v>2012</v>
      </c>
      <c r="D224" s="136">
        <v>260</v>
      </c>
    </row>
    <row r="225" spans="1:4" ht="12.75">
      <c r="A225" s="63">
        <v>12</v>
      </c>
      <c r="B225" s="1" t="s">
        <v>713</v>
      </c>
      <c r="C225" s="2">
        <v>2010</v>
      </c>
      <c r="D225" s="136">
        <v>2499.78</v>
      </c>
    </row>
    <row r="226" spans="1:4" ht="12.75">
      <c r="A226" s="63"/>
      <c r="B226" s="53" t="s">
        <v>72</v>
      </c>
      <c r="C226" s="63"/>
      <c r="D226" s="60">
        <f>SUM(D214:D225)</f>
        <v>17240.21</v>
      </c>
    </row>
    <row r="227" spans="1:4" ht="12.75">
      <c r="A227" s="300" t="s">
        <v>718</v>
      </c>
      <c r="B227" s="300"/>
      <c r="C227" s="300"/>
      <c r="D227" s="300"/>
    </row>
    <row r="228" spans="1:4" ht="12.75">
      <c r="A228" s="303" t="s">
        <v>110</v>
      </c>
      <c r="B228" s="303"/>
      <c r="C228" s="303"/>
      <c r="D228" s="303"/>
    </row>
    <row r="229" spans="1:4" ht="12.75">
      <c r="A229" s="29">
        <v>1</v>
      </c>
      <c r="B229" s="1" t="s">
        <v>731</v>
      </c>
      <c r="C229" s="2">
        <v>2013</v>
      </c>
      <c r="D229" s="136">
        <v>89.99</v>
      </c>
    </row>
    <row r="230" spans="1:4" ht="12.75">
      <c r="A230" s="29">
        <v>2</v>
      </c>
      <c r="B230" s="1" t="s">
        <v>113</v>
      </c>
      <c r="C230" s="2">
        <v>2013</v>
      </c>
      <c r="D230" s="136">
        <v>680</v>
      </c>
    </row>
    <row r="231" spans="1:4" ht="12.75">
      <c r="A231" s="29">
        <v>3</v>
      </c>
      <c r="B231" s="1" t="s">
        <v>732</v>
      </c>
      <c r="C231" s="2">
        <v>2012</v>
      </c>
      <c r="D231" s="136">
        <v>310</v>
      </c>
    </row>
    <row r="232" spans="1:4" ht="12.75">
      <c r="A232" s="29">
        <v>4</v>
      </c>
      <c r="B232" s="1" t="s">
        <v>733</v>
      </c>
      <c r="C232" s="2">
        <v>2012</v>
      </c>
      <c r="D232" s="136">
        <v>169</v>
      </c>
    </row>
    <row r="233" spans="1:4" ht="12.75">
      <c r="A233" s="29">
        <v>5</v>
      </c>
      <c r="B233" s="1" t="s">
        <v>734</v>
      </c>
      <c r="C233" s="2">
        <v>2011</v>
      </c>
      <c r="D233" s="136">
        <v>199</v>
      </c>
    </row>
    <row r="234" spans="1:4" ht="12.75">
      <c r="A234" s="29">
        <v>6</v>
      </c>
      <c r="B234" s="1" t="s">
        <v>735</v>
      </c>
      <c r="C234" s="2">
        <v>2011</v>
      </c>
      <c r="D234" s="136">
        <v>599</v>
      </c>
    </row>
    <row r="235" spans="1:4" ht="12.75">
      <c r="A235" s="29">
        <v>7</v>
      </c>
      <c r="B235" s="1" t="s">
        <v>736</v>
      </c>
      <c r="C235" s="2">
        <v>2011</v>
      </c>
      <c r="D235" s="136">
        <v>169</v>
      </c>
    </row>
    <row r="236" spans="1:4" ht="12.75">
      <c r="A236" s="29">
        <v>8</v>
      </c>
      <c r="B236" s="1" t="s">
        <v>737</v>
      </c>
      <c r="C236" s="2">
        <v>2011</v>
      </c>
      <c r="D236" s="136">
        <v>169</v>
      </c>
    </row>
    <row r="237" spans="1:4" ht="12.75">
      <c r="A237" s="29">
        <v>9</v>
      </c>
      <c r="B237" s="1" t="s">
        <v>738</v>
      </c>
      <c r="C237" s="2">
        <v>2011</v>
      </c>
      <c r="D237" s="136">
        <v>129</v>
      </c>
    </row>
    <row r="238" spans="1:4" ht="12.75">
      <c r="A238" s="29">
        <v>10</v>
      </c>
      <c r="B238" s="1" t="s">
        <v>739</v>
      </c>
      <c r="C238" s="2">
        <v>2011</v>
      </c>
      <c r="D238" s="136">
        <v>2099</v>
      </c>
    </row>
    <row r="239" spans="1:4" ht="12.75">
      <c r="A239" s="29">
        <v>11</v>
      </c>
      <c r="B239" s="1" t="s">
        <v>740</v>
      </c>
      <c r="C239" s="2">
        <v>2011</v>
      </c>
      <c r="D239" s="136">
        <v>140.22</v>
      </c>
    </row>
    <row r="240" spans="1:4" ht="12.75">
      <c r="A240" s="29">
        <v>12</v>
      </c>
      <c r="B240" s="1" t="s">
        <v>741</v>
      </c>
      <c r="C240" s="2">
        <v>2011</v>
      </c>
      <c r="D240" s="136">
        <v>3480</v>
      </c>
    </row>
    <row r="241" spans="1:4" ht="12.75">
      <c r="A241" s="29">
        <v>13</v>
      </c>
      <c r="B241" s="1" t="s">
        <v>742</v>
      </c>
      <c r="C241" s="2">
        <v>2010</v>
      </c>
      <c r="D241" s="136">
        <v>169</v>
      </c>
    </row>
    <row r="242" spans="1:4" ht="12.75">
      <c r="A242" s="29">
        <v>14</v>
      </c>
      <c r="B242" s="1" t="s">
        <v>743</v>
      </c>
      <c r="C242" s="2">
        <v>2009</v>
      </c>
      <c r="D242" s="136">
        <v>188.1</v>
      </c>
    </row>
    <row r="243" spans="1:4" ht="12.75">
      <c r="A243" s="2"/>
      <c r="B243" s="53" t="s">
        <v>72</v>
      </c>
      <c r="C243" s="63"/>
      <c r="D243" s="60">
        <f>SUM(D229:D242)</f>
        <v>8590.31</v>
      </c>
    </row>
    <row r="244" spans="1:4" ht="12.75">
      <c r="A244" s="299" t="s">
        <v>109</v>
      </c>
      <c r="B244" s="299"/>
      <c r="C244" s="299"/>
      <c r="D244" s="299"/>
    </row>
    <row r="245" spans="1:4" ht="12.75">
      <c r="A245" s="63">
        <v>1</v>
      </c>
      <c r="B245" s="1" t="s">
        <v>744</v>
      </c>
      <c r="C245" s="2">
        <v>2012</v>
      </c>
      <c r="D245" s="136">
        <v>620.01</v>
      </c>
    </row>
    <row r="246" spans="1:4" ht="12.75">
      <c r="A246" s="63">
        <v>2</v>
      </c>
      <c r="B246" s="1" t="s">
        <v>745</v>
      </c>
      <c r="C246" s="2">
        <v>2011</v>
      </c>
      <c r="D246" s="136">
        <f>2*279</f>
        <v>558</v>
      </c>
    </row>
    <row r="247" spans="1:4" ht="12.75">
      <c r="A247" s="63"/>
      <c r="B247" s="53" t="s">
        <v>72</v>
      </c>
      <c r="C247" s="63"/>
      <c r="D247" s="60">
        <f>SUM(D245:D246)</f>
        <v>1178.01</v>
      </c>
    </row>
    <row r="248" spans="1:4" ht="12.75">
      <c r="A248" s="300" t="s">
        <v>750</v>
      </c>
      <c r="B248" s="300"/>
      <c r="C248" s="300"/>
      <c r="D248" s="300"/>
    </row>
    <row r="249" spans="1:4" ht="12.75">
      <c r="A249" s="303" t="s">
        <v>110</v>
      </c>
      <c r="B249" s="303"/>
      <c r="C249" s="303"/>
      <c r="D249" s="303"/>
    </row>
    <row r="250" spans="1:4" ht="12.75">
      <c r="A250" s="29">
        <v>1</v>
      </c>
      <c r="B250" s="1" t="s">
        <v>754</v>
      </c>
      <c r="C250" s="2">
        <v>2013</v>
      </c>
      <c r="D250" s="136">
        <v>1323</v>
      </c>
    </row>
    <row r="251" spans="1:8" ht="12.75">
      <c r="A251" s="29">
        <v>2</v>
      </c>
      <c r="B251" s="1" t="s">
        <v>755</v>
      </c>
      <c r="C251" s="2">
        <v>2013</v>
      </c>
      <c r="D251" s="136">
        <v>5904</v>
      </c>
      <c r="H251" s="61">
        <v>1</v>
      </c>
    </row>
    <row r="252" spans="1:4" ht="12.75">
      <c r="A252" s="29">
        <v>3</v>
      </c>
      <c r="B252" s="1" t="s">
        <v>756</v>
      </c>
      <c r="C252" s="2">
        <v>2013</v>
      </c>
      <c r="D252" s="136">
        <v>228.78</v>
      </c>
    </row>
    <row r="253" spans="1:4" ht="12.75">
      <c r="A253" s="29">
        <v>4</v>
      </c>
      <c r="B253" s="1" t="s">
        <v>756</v>
      </c>
      <c r="C253" s="2">
        <v>2013</v>
      </c>
      <c r="D253" s="136">
        <v>799</v>
      </c>
    </row>
    <row r="254" spans="1:4" ht="12.75">
      <c r="A254" s="2"/>
      <c r="B254" s="53" t="s">
        <v>72</v>
      </c>
      <c r="C254" s="63"/>
      <c r="D254" s="60">
        <f>SUM(D250:D253)</f>
        <v>8254.779999999999</v>
      </c>
    </row>
    <row r="255" spans="1:4" ht="12.75">
      <c r="A255" s="299" t="s">
        <v>109</v>
      </c>
      <c r="B255" s="299"/>
      <c r="C255" s="299"/>
      <c r="D255" s="299"/>
    </row>
    <row r="256" spans="1:4" ht="12.75">
      <c r="A256" s="63">
        <v>1</v>
      </c>
      <c r="B256" s="1" t="s">
        <v>757</v>
      </c>
      <c r="C256" s="2">
        <v>2013</v>
      </c>
      <c r="D256" s="136">
        <v>3400</v>
      </c>
    </row>
    <row r="257" spans="1:4" ht="12.75">
      <c r="A257" s="63">
        <v>2</v>
      </c>
      <c r="B257" s="1" t="s">
        <v>758</v>
      </c>
      <c r="C257" s="2">
        <v>2013</v>
      </c>
      <c r="D257" s="136">
        <v>333</v>
      </c>
    </row>
    <row r="258" spans="1:4" ht="12.75">
      <c r="A258" s="63">
        <v>3</v>
      </c>
      <c r="B258" s="1" t="s">
        <v>759</v>
      </c>
      <c r="C258" s="2">
        <v>2013</v>
      </c>
      <c r="D258" s="136">
        <v>1699</v>
      </c>
    </row>
    <row r="259" spans="1:4" ht="12.75">
      <c r="A259" s="63">
        <v>4</v>
      </c>
      <c r="B259" s="1" t="s">
        <v>759</v>
      </c>
      <c r="C259" s="2">
        <v>2013</v>
      </c>
      <c r="D259" s="136">
        <v>1699</v>
      </c>
    </row>
    <row r="260" spans="1:4" ht="12.75">
      <c r="A260" s="63">
        <v>5</v>
      </c>
      <c r="B260" s="1" t="s">
        <v>760</v>
      </c>
      <c r="C260" s="2">
        <v>2013</v>
      </c>
      <c r="D260" s="136">
        <v>2200</v>
      </c>
    </row>
    <row r="261" spans="1:4" ht="12.75">
      <c r="A261" s="63">
        <v>6</v>
      </c>
      <c r="B261" s="1" t="s">
        <v>114</v>
      </c>
      <c r="C261" s="2">
        <v>2009</v>
      </c>
      <c r="D261" s="136">
        <v>2230.03</v>
      </c>
    </row>
    <row r="262" spans="1:4" ht="12.75">
      <c r="A262" s="63">
        <v>7</v>
      </c>
      <c r="B262" s="1" t="s">
        <v>761</v>
      </c>
      <c r="C262" s="2">
        <v>2013</v>
      </c>
      <c r="D262" s="136">
        <v>1299</v>
      </c>
    </row>
    <row r="263" spans="1:4" ht="12.75">
      <c r="A263" s="63">
        <v>8</v>
      </c>
      <c r="B263" s="1" t="s">
        <v>762</v>
      </c>
      <c r="C263" s="2">
        <v>2013</v>
      </c>
      <c r="D263" s="136">
        <v>3200</v>
      </c>
    </row>
    <row r="264" spans="1:4" ht="12.75">
      <c r="A264" s="63"/>
      <c r="B264" s="53" t="s">
        <v>72</v>
      </c>
      <c r="C264" s="63"/>
      <c r="D264" s="60">
        <f>SUM(D256:D263)</f>
        <v>16060.03</v>
      </c>
    </row>
    <row r="265" spans="1:4" ht="12.75">
      <c r="A265" s="300" t="s">
        <v>767</v>
      </c>
      <c r="B265" s="300"/>
      <c r="C265" s="300"/>
      <c r="D265" s="300"/>
    </row>
    <row r="266" spans="1:4" ht="12.75">
      <c r="A266" s="303" t="s">
        <v>110</v>
      </c>
      <c r="B266" s="303"/>
      <c r="C266" s="303"/>
      <c r="D266" s="303"/>
    </row>
    <row r="267" spans="1:4" ht="12.75">
      <c r="A267" s="29">
        <v>1</v>
      </c>
      <c r="B267" s="1" t="s">
        <v>775</v>
      </c>
      <c r="C267" s="2">
        <v>2010</v>
      </c>
      <c r="D267" s="136">
        <v>413</v>
      </c>
    </row>
    <row r="268" spans="1:4" ht="12.75">
      <c r="A268" s="29">
        <v>2</v>
      </c>
      <c r="B268" s="1" t="s">
        <v>776</v>
      </c>
      <c r="C268" s="2">
        <v>2012</v>
      </c>
      <c r="D268" s="136">
        <v>139</v>
      </c>
    </row>
    <row r="269" spans="1:4" ht="12.75">
      <c r="A269" s="29">
        <v>3</v>
      </c>
      <c r="B269" s="1" t="s">
        <v>777</v>
      </c>
      <c r="C269" s="2">
        <v>2010</v>
      </c>
      <c r="D269" s="136">
        <v>279</v>
      </c>
    </row>
    <row r="270" spans="1:4" ht="12.75">
      <c r="A270" s="29">
        <v>4</v>
      </c>
      <c r="B270" s="1" t="s">
        <v>778</v>
      </c>
      <c r="C270" s="2">
        <v>2012</v>
      </c>
      <c r="D270" s="136">
        <v>1</v>
      </c>
    </row>
    <row r="271" spans="1:4" ht="12.75">
      <c r="A271" s="29">
        <v>5</v>
      </c>
      <c r="B271" s="1" t="s">
        <v>779</v>
      </c>
      <c r="C271" s="2">
        <v>2012</v>
      </c>
      <c r="D271" s="136">
        <v>458</v>
      </c>
    </row>
    <row r="272" spans="1:4" ht="12.75">
      <c r="A272" s="29">
        <v>6</v>
      </c>
      <c r="B272" s="1" t="s">
        <v>775</v>
      </c>
      <c r="C272" s="2">
        <v>2012</v>
      </c>
      <c r="D272" s="136">
        <v>419</v>
      </c>
    </row>
    <row r="273" spans="1:4" ht="12.75">
      <c r="A273" s="29">
        <v>7</v>
      </c>
      <c r="B273" s="1" t="s">
        <v>780</v>
      </c>
      <c r="C273" s="2">
        <v>2011</v>
      </c>
      <c r="D273" s="136">
        <v>2447.7</v>
      </c>
    </row>
    <row r="274" spans="1:4" ht="12.75">
      <c r="A274" s="29">
        <v>8</v>
      </c>
      <c r="B274" s="1" t="s">
        <v>781</v>
      </c>
      <c r="C274" s="2">
        <v>2012</v>
      </c>
      <c r="D274" s="136">
        <v>361</v>
      </c>
    </row>
    <row r="275" spans="1:4" ht="12.75">
      <c r="A275" s="29">
        <v>9</v>
      </c>
      <c r="B275" s="1" t="s">
        <v>782</v>
      </c>
      <c r="C275" s="2">
        <v>2013</v>
      </c>
      <c r="D275" s="136">
        <v>145.31</v>
      </c>
    </row>
    <row r="276" spans="1:4" ht="12.75">
      <c r="A276" s="29">
        <v>10</v>
      </c>
      <c r="B276" s="1" t="s">
        <v>783</v>
      </c>
      <c r="C276" s="2">
        <v>2009</v>
      </c>
      <c r="D276" s="136">
        <v>139</v>
      </c>
    </row>
    <row r="277" spans="1:4" ht="12.75">
      <c r="A277" s="2"/>
      <c r="B277" s="53" t="s">
        <v>72</v>
      </c>
      <c r="C277" s="63"/>
      <c r="D277" s="60">
        <f>SUM(D267:D276)</f>
        <v>4802.01</v>
      </c>
    </row>
    <row r="278" spans="1:4" ht="12.75">
      <c r="A278" s="299" t="s">
        <v>109</v>
      </c>
      <c r="B278" s="299"/>
      <c r="C278" s="299"/>
      <c r="D278" s="299"/>
    </row>
    <row r="279" spans="1:4" ht="12.75">
      <c r="A279" s="63">
        <v>1</v>
      </c>
      <c r="B279" s="1" t="s">
        <v>784</v>
      </c>
      <c r="C279" s="2">
        <v>2010</v>
      </c>
      <c r="D279" s="136">
        <v>700</v>
      </c>
    </row>
    <row r="280" spans="1:4" ht="12.75">
      <c r="A280" s="63">
        <v>2</v>
      </c>
      <c r="B280" s="1" t="s">
        <v>785</v>
      </c>
      <c r="C280" s="2">
        <v>2011</v>
      </c>
      <c r="D280" s="136">
        <v>2103.95</v>
      </c>
    </row>
    <row r="281" spans="1:4" ht="12.75">
      <c r="A281" s="63">
        <v>3</v>
      </c>
      <c r="B281" s="1" t="s">
        <v>786</v>
      </c>
      <c r="C281" s="2">
        <v>2012</v>
      </c>
      <c r="D281" s="136">
        <v>4800</v>
      </c>
    </row>
    <row r="282" spans="1:4" ht="12.75">
      <c r="A282" s="63"/>
      <c r="B282" s="53" t="s">
        <v>72</v>
      </c>
      <c r="C282" s="63"/>
      <c r="D282" s="60">
        <f>SUM(D279:D281)</f>
        <v>7603.95</v>
      </c>
    </row>
    <row r="283" spans="1:4" ht="12.75" customHeight="1">
      <c r="A283" s="300" t="s">
        <v>791</v>
      </c>
      <c r="B283" s="300"/>
      <c r="C283" s="300"/>
      <c r="D283" s="300"/>
    </row>
    <row r="284" spans="1:4" ht="12.75">
      <c r="A284" s="303" t="s">
        <v>110</v>
      </c>
      <c r="B284" s="303"/>
      <c r="C284" s="303"/>
      <c r="D284" s="303"/>
    </row>
    <row r="285" spans="1:4" ht="12.75">
      <c r="A285" s="63">
        <v>1</v>
      </c>
      <c r="B285" s="1" t="s">
        <v>797</v>
      </c>
      <c r="C285" s="2">
        <v>2009</v>
      </c>
      <c r="D285" s="136">
        <v>65</v>
      </c>
    </row>
    <row r="286" spans="1:4" ht="12.75">
      <c r="A286" s="63">
        <v>2</v>
      </c>
      <c r="B286" s="1" t="s">
        <v>798</v>
      </c>
      <c r="C286" s="2">
        <v>2010</v>
      </c>
      <c r="D286" s="136">
        <v>32.9</v>
      </c>
    </row>
    <row r="287" spans="1:4" ht="12.75">
      <c r="A287" s="63">
        <v>3</v>
      </c>
      <c r="B287" s="1" t="s">
        <v>799</v>
      </c>
      <c r="C287" s="2">
        <v>2010</v>
      </c>
      <c r="D287" s="136">
        <v>32.92</v>
      </c>
    </row>
    <row r="288" spans="1:4" ht="12.75">
      <c r="A288" s="63">
        <v>4</v>
      </c>
      <c r="B288" s="1" t="s">
        <v>800</v>
      </c>
      <c r="C288" s="2">
        <v>2010</v>
      </c>
      <c r="D288" s="136">
        <v>272</v>
      </c>
    </row>
    <row r="289" spans="1:4" ht="12.75">
      <c r="A289" s="63">
        <v>5</v>
      </c>
      <c r="B289" s="1" t="s">
        <v>801</v>
      </c>
      <c r="C289" s="2">
        <v>2010</v>
      </c>
      <c r="D289" s="136">
        <v>355</v>
      </c>
    </row>
    <row r="290" spans="1:4" ht="12.75">
      <c r="A290" s="63">
        <v>6</v>
      </c>
      <c r="B290" s="1" t="s">
        <v>804</v>
      </c>
      <c r="C290" s="2">
        <v>2012</v>
      </c>
      <c r="D290" s="136">
        <v>234</v>
      </c>
    </row>
    <row r="291" spans="1:4" ht="12.75">
      <c r="A291" s="63">
        <v>7</v>
      </c>
      <c r="B291" s="1" t="s">
        <v>116</v>
      </c>
      <c r="C291" s="2">
        <v>2012</v>
      </c>
      <c r="D291" s="136">
        <v>1831</v>
      </c>
    </row>
    <row r="292" spans="1:4" ht="12.75">
      <c r="A292" s="63">
        <v>8</v>
      </c>
      <c r="B292" s="1" t="s">
        <v>805</v>
      </c>
      <c r="C292" s="2">
        <v>2013</v>
      </c>
      <c r="D292" s="136">
        <v>329.1</v>
      </c>
    </row>
    <row r="293" spans="1:4" ht="12.75">
      <c r="A293" s="63">
        <v>9</v>
      </c>
      <c r="B293" s="1" t="s">
        <v>806</v>
      </c>
      <c r="C293" s="2">
        <v>2013</v>
      </c>
      <c r="D293" s="136">
        <v>77.64</v>
      </c>
    </row>
    <row r="294" spans="1:4" ht="12.75">
      <c r="A294" s="63">
        <v>10</v>
      </c>
      <c r="B294" s="1" t="s">
        <v>807</v>
      </c>
      <c r="C294" s="2">
        <v>2013</v>
      </c>
      <c r="D294" s="136">
        <v>129</v>
      </c>
    </row>
    <row r="295" spans="1:4" ht="12.75">
      <c r="A295" s="63"/>
      <c r="B295" s="53" t="s">
        <v>72</v>
      </c>
      <c r="C295" s="63"/>
      <c r="D295" s="60">
        <f>SUM(D285:D294)</f>
        <v>3358.5599999999995</v>
      </c>
    </row>
    <row r="296" spans="1:4" ht="12.75">
      <c r="A296" s="299" t="s">
        <v>109</v>
      </c>
      <c r="B296" s="299"/>
      <c r="C296" s="299"/>
      <c r="D296" s="299"/>
    </row>
    <row r="297" spans="1:4" ht="12.75">
      <c r="A297" s="63">
        <v>1</v>
      </c>
      <c r="B297" s="1" t="s">
        <v>802</v>
      </c>
      <c r="C297" s="2">
        <v>2011</v>
      </c>
      <c r="D297" s="136">
        <v>231.43</v>
      </c>
    </row>
    <row r="298" spans="1:4" ht="12.75">
      <c r="A298" s="63">
        <v>2</v>
      </c>
      <c r="B298" s="1" t="s">
        <v>802</v>
      </c>
      <c r="C298" s="2">
        <v>2011</v>
      </c>
      <c r="D298" s="136">
        <v>231.43</v>
      </c>
    </row>
    <row r="299" spans="1:4" ht="12.75">
      <c r="A299" s="63">
        <v>3</v>
      </c>
      <c r="B299" s="1" t="s">
        <v>803</v>
      </c>
      <c r="C299" s="2">
        <v>2011</v>
      </c>
      <c r="D299" s="136">
        <v>1272.31</v>
      </c>
    </row>
    <row r="300" spans="1:4" ht="12.75">
      <c r="A300" s="63">
        <v>4</v>
      </c>
      <c r="B300" s="1" t="s">
        <v>808</v>
      </c>
      <c r="C300" s="2">
        <v>2009</v>
      </c>
      <c r="D300" s="136">
        <v>2417</v>
      </c>
    </row>
    <row r="301" spans="1:4" ht="12.75">
      <c r="A301" s="105"/>
      <c r="B301" s="53" t="s">
        <v>72</v>
      </c>
      <c r="C301" s="63"/>
      <c r="D301" s="60">
        <f>SUM(D297:D300)</f>
        <v>4152.17</v>
      </c>
    </row>
    <row r="302" spans="1:4" ht="12.75">
      <c r="A302" s="300" t="s">
        <v>812</v>
      </c>
      <c r="B302" s="300"/>
      <c r="C302" s="300"/>
      <c r="D302" s="300"/>
    </row>
    <row r="303" spans="1:4" ht="12.75">
      <c r="A303" s="303" t="s">
        <v>110</v>
      </c>
      <c r="B303" s="303"/>
      <c r="C303" s="303"/>
      <c r="D303" s="303"/>
    </row>
    <row r="304" spans="1:4" ht="12.75">
      <c r="A304" s="144">
        <v>1</v>
      </c>
      <c r="B304" s="1" t="s">
        <v>701</v>
      </c>
      <c r="C304" s="2">
        <v>2009</v>
      </c>
      <c r="D304" s="136">
        <v>2600</v>
      </c>
    </row>
    <row r="305" spans="1:4" ht="25.5">
      <c r="A305" s="144">
        <v>2</v>
      </c>
      <c r="B305" s="1" t="s">
        <v>827</v>
      </c>
      <c r="C305" s="2">
        <v>2012</v>
      </c>
      <c r="D305" s="136">
        <v>1722</v>
      </c>
    </row>
    <row r="306" spans="1:4" ht="25.5">
      <c r="A306" s="144">
        <v>3</v>
      </c>
      <c r="B306" s="1" t="s">
        <v>827</v>
      </c>
      <c r="C306" s="2">
        <v>2012</v>
      </c>
      <c r="D306" s="136">
        <v>1722</v>
      </c>
    </row>
    <row r="307" spans="1:4" ht="12.75">
      <c r="A307" s="144">
        <v>4</v>
      </c>
      <c r="B307" s="1" t="s">
        <v>828</v>
      </c>
      <c r="C307" s="2">
        <v>2014</v>
      </c>
      <c r="D307" s="136">
        <v>9366</v>
      </c>
    </row>
    <row r="308" spans="1:4" ht="12.75">
      <c r="A308" s="144">
        <v>5</v>
      </c>
      <c r="B308" s="1" t="s">
        <v>829</v>
      </c>
      <c r="C308" s="2">
        <v>2011</v>
      </c>
      <c r="D308" s="136">
        <v>399</v>
      </c>
    </row>
    <row r="309" spans="1:4" ht="12.75">
      <c r="A309" s="105"/>
      <c r="B309" s="53" t="s">
        <v>72</v>
      </c>
      <c r="C309" s="63"/>
      <c r="D309" s="60">
        <f>SUM(D304:D308)</f>
        <v>15809</v>
      </c>
    </row>
    <row r="310" spans="1:4" ht="12.75">
      <c r="A310" s="299" t="s">
        <v>109</v>
      </c>
      <c r="B310" s="299"/>
      <c r="C310" s="299"/>
      <c r="D310" s="299"/>
    </row>
    <row r="311" spans="1:4" ht="12.75">
      <c r="A311" s="144">
        <v>1</v>
      </c>
      <c r="B311" s="1" t="s">
        <v>605</v>
      </c>
      <c r="C311" s="2">
        <v>2011</v>
      </c>
      <c r="D311" s="136">
        <v>1870.26</v>
      </c>
    </row>
    <row r="312" spans="1:4" ht="12.75">
      <c r="A312" s="144">
        <v>2</v>
      </c>
      <c r="B312" s="1" t="s">
        <v>830</v>
      </c>
      <c r="C312" s="2">
        <v>2014</v>
      </c>
      <c r="D312" s="136">
        <v>750</v>
      </c>
    </row>
    <row r="313" spans="1:4" ht="12.75">
      <c r="A313" s="105"/>
      <c r="B313" s="53" t="s">
        <v>72</v>
      </c>
      <c r="C313" s="63"/>
      <c r="D313" s="60">
        <f>SUM(D311:D312)</f>
        <v>2620.26</v>
      </c>
    </row>
    <row r="314" spans="1:4" ht="12.75">
      <c r="A314" s="300" t="s">
        <v>849</v>
      </c>
      <c r="B314" s="300"/>
      <c r="C314" s="300"/>
      <c r="D314" s="300"/>
    </row>
    <row r="315" spans="1:4" ht="12.75">
      <c r="A315" s="303" t="s">
        <v>110</v>
      </c>
      <c r="B315" s="303"/>
      <c r="C315" s="303"/>
      <c r="D315" s="303"/>
    </row>
    <row r="316" spans="1:4" ht="12.75">
      <c r="A316" s="144">
        <v>1</v>
      </c>
      <c r="B316" s="1" t="s">
        <v>862</v>
      </c>
      <c r="C316" s="2">
        <v>2009</v>
      </c>
      <c r="D316" s="136">
        <v>2000</v>
      </c>
    </row>
    <row r="317" spans="1:4" ht="12.75">
      <c r="A317" s="144">
        <v>2</v>
      </c>
      <c r="B317" s="1" t="s">
        <v>863</v>
      </c>
      <c r="C317" s="2">
        <v>2013</v>
      </c>
      <c r="D317" s="136">
        <v>710</v>
      </c>
    </row>
    <row r="318" spans="1:4" ht="12.75">
      <c r="A318" s="144">
        <v>3</v>
      </c>
      <c r="B318" s="1" t="s">
        <v>864</v>
      </c>
      <c r="C318" s="2">
        <v>2013</v>
      </c>
      <c r="D318" s="136">
        <v>317.24</v>
      </c>
    </row>
    <row r="319" spans="1:4" ht="12.75">
      <c r="A319" s="144">
        <v>4</v>
      </c>
      <c r="B319" s="1" t="s">
        <v>865</v>
      </c>
      <c r="C319" s="2">
        <v>2012</v>
      </c>
      <c r="D319" s="136">
        <v>553.5</v>
      </c>
    </row>
    <row r="320" spans="1:4" ht="12.75">
      <c r="A320" s="144">
        <v>5</v>
      </c>
      <c r="B320" s="1" t="s">
        <v>866</v>
      </c>
      <c r="C320" s="2">
        <v>2012</v>
      </c>
      <c r="D320" s="136">
        <v>239</v>
      </c>
    </row>
    <row r="321" spans="1:4" ht="12.75">
      <c r="A321" s="105"/>
      <c r="B321" s="53" t="s">
        <v>72</v>
      </c>
      <c r="C321" s="63"/>
      <c r="D321" s="60">
        <f>SUM(D316:D320)</f>
        <v>3819.74</v>
      </c>
    </row>
    <row r="322" spans="1:4" ht="12.75">
      <c r="A322" s="299" t="s">
        <v>109</v>
      </c>
      <c r="B322" s="299"/>
      <c r="C322" s="299"/>
      <c r="D322" s="299"/>
    </row>
    <row r="323" spans="1:4" ht="12.75">
      <c r="A323" s="144">
        <v>1</v>
      </c>
      <c r="B323" s="1" t="s">
        <v>867</v>
      </c>
      <c r="C323" s="2">
        <v>2011</v>
      </c>
      <c r="D323" s="136">
        <v>339</v>
      </c>
    </row>
    <row r="324" spans="1:4" ht="12.75">
      <c r="A324" s="144">
        <v>2</v>
      </c>
      <c r="B324" s="1" t="s">
        <v>868</v>
      </c>
      <c r="C324" s="2">
        <v>2012</v>
      </c>
      <c r="D324" s="136">
        <v>299</v>
      </c>
    </row>
    <row r="325" spans="1:4" ht="12.75">
      <c r="A325" s="144">
        <v>3</v>
      </c>
      <c r="B325" s="1" t="s">
        <v>868</v>
      </c>
      <c r="C325" s="2">
        <v>2012</v>
      </c>
      <c r="D325" s="136">
        <v>289</v>
      </c>
    </row>
    <row r="326" spans="1:4" ht="12.75">
      <c r="A326" s="144">
        <v>4</v>
      </c>
      <c r="B326" s="1" t="s">
        <v>870</v>
      </c>
      <c r="C326" s="2">
        <v>2012</v>
      </c>
      <c r="D326" s="136">
        <v>1769</v>
      </c>
    </row>
    <row r="327" spans="1:4" ht="12.75">
      <c r="A327" s="144">
        <v>5</v>
      </c>
      <c r="B327" s="1" t="s">
        <v>869</v>
      </c>
      <c r="C327" s="2">
        <v>2012</v>
      </c>
      <c r="D327" s="136">
        <v>2899</v>
      </c>
    </row>
    <row r="328" spans="1:4" ht="12.75">
      <c r="A328" s="144">
        <v>6</v>
      </c>
      <c r="B328" s="1" t="s">
        <v>868</v>
      </c>
      <c r="C328" s="2">
        <v>2013</v>
      </c>
      <c r="D328" s="136">
        <v>289</v>
      </c>
    </row>
    <row r="329" spans="1:4" ht="12.75">
      <c r="A329" s="105"/>
      <c r="B329" s="53" t="s">
        <v>72</v>
      </c>
      <c r="C329" s="63"/>
      <c r="D329" s="60">
        <f>SUM(D323:D328)</f>
        <v>5884</v>
      </c>
    </row>
    <row r="330" spans="1:4" ht="12.75">
      <c r="A330" s="300" t="s">
        <v>876</v>
      </c>
      <c r="B330" s="300"/>
      <c r="C330" s="300"/>
      <c r="D330" s="300"/>
    </row>
    <row r="331" spans="1:4" ht="12.75">
      <c r="A331" s="303" t="s">
        <v>110</v>
      </c>
      <c r="B331" s="303"/>
      <c r="C331" s="303"/>
      <c r="D331" s="303"/>
    </row>
    <row r="332" spans="1:4" ht="12.75">
      <c r="A332" s="144">
        <v>1</v>
      </c>
      <c r="B332" s="1" t="s">
        <v>877</v>
      </c>
      <c r="C332" s="2">
        <v>2010</v>
      </c>
      <c r="D332" s="136">
        <v>1872</v>
      </c>
    </row>
    <row r="333" spans="1:4" ht="12.75">
      <c r="A333" s="144">
        <v>2</v>
      </c>
      <c r="B333" s="1" t="s">
        <v>878</v>
      </c>
      <c r="C333" s="2">
        <v>2009</v>
      </c>
      <c r="D333" s="136">
        <v>53</v>
      </c>
    </row>
    <row r="334" spans="1:4" ht="12.75">
      <c r="A334" s="144">
        <v>3</v>
      </c>
      <c r="B334" s="1" t="s">
        <v>879</v>
      </c>
      <c r="C334" s="2">
        <v>2009</v>
      </c>
      <c r="D334" s="136">
        <v>1799.5</v>
      </c>
    </row>
    <row r="335" spans="1:4" ht="12.75">
      <c r="A335" s="144">
        <v>4</v>
      </c>
      <c r="B335" s="1" t="s">
        <v>880</v>
      </c>
      <c r="C335" s="2">
        <v>2010</v>
      </c>
      <c r="D335" s="136">
        <v>1509.99</v>
      </c>
    </row>
    <row r="336" spans="1:4" ht="12.75">
      <c r="A336" s="144">
        <v>5</v>
      </c>
      <c r="B336" s="1" t="s">
        <v>881</v>
      </c>
      <c r="C336" s="2">
        <v>2009</v>
      </c>
      <c r="D336" s="136">
        <v>125</v>
      </c>
    </row>
    <row r="337" spans="1:4" ht="12.75">
      <c r="A337" s="144">
        <v>6</v>
      </c>
      <c r="B337" s="1" t="s">
        <v>881</v>
      </c>
      <c r="C337" s="2">
        <v>2009</v>
      </c>
      <c r="D337" s="136">
        <v>166.08</v>
      </c>
    </row>
    <row r="338" spans="1:4" ht="12.75">
      <c r="A338" s="144">
        <v>7</v>
      </c>
      <c r="B338" s="1" t="s">
        <v>882</v>
      </c>
      <c r="C338" s="2">
        <v>2012</v>
      </c>
      <c r="D338" s="136">
        <v>1230</v>
      </c>
    </row>
    <row r="339" spans="1:4" ht="12.75">
      <c r="A339" s="144">
        <v>8</v>
      </c>
      <c r="B339" s="1" t="s">
        <v>883</v>
      </c>
      <c r="C339" s="2">
        <v>2012</v>
      </c>
      <c r="D339" s="136">
        <v>265</v>
      </c>
    </row>
    <row r="340" spans="1:4" ht="12.75">
      <c r="A340" s="144">
        <v>9</v>
      </c>
      <c r="B340" s="1" t="s">
        <v>884</v>
      </c>
      <c r="C340" s="2">
        <v>2012</v>
      </c>
      <c r="D340" s="136">
        <v>327</v>
      </c>
    </row>
    <row r="341" spans="1:4" ht="12.75">
      <c r="A341" s="144">
        <v>10</v>
      </c>
      <c r="B341" s="1" t="s">
        <v>885</v>
      </c>
      <c r="C341" s="2">
        <v>2013</v>
      </c>
      <c r="D341" s="136">
        <v>2498.01</v>
      </c>
    </row>
    <row r="342" spans="1:4" ht="12.75">
      <c r="A342" s="144">
        <v>11</v>
      </c>
      <c r="B342" s="1" t="s">
        <v>886</v>
      </c>
      <c r="C342" s="2">
        <v>2013</v>
      </c>
      <c r="D342" s="136">
        <v>2519</v>
      </c>
    </row>
    <row r="343" spans="1:4" ht="12.75">
      <c r="A343" s="144">
        <v>12</v>
      </c>
      <c r="B343" s="1" t="s">
        <v>887</v>
      </c>
      <c r="C343" s="2">
        <v>2013</v>
      </c>
      <c r="D343" s="136">
        <v>419</v>
      </c>
    </row>
    <row r="344" spans="1:4" ht="12.75">
      <c r="A344" s="105"/>
      <c r="B344" s="53" t="s">
        <v>72</v>
      </c>
      <c r="C344" s="63"/>
      <c r="D344" s="60">
        <f>SUM(D332:D343)</f>
        <v>12783.58</v>
      </c>
    </row>
    <row r="346" spans="2:5" ht="20.25">
      <c r="B346" s="270" t="s">
        <v>892</v>
      </c>
      <c r="C346" s="270"/>
      <c r="D346" s="149">
        <f>SUM(D19,D85,D129,D146,D154,D158,D166,D180,D188,D212,D243,D254,D277,D295,D309,D321,D344)</f>
        <v>490150.70999999996</v>
      </c>
      <c r="E346" s="218"/>
    </row>
    <row r="347" spans="2:5" ht="20.25">
      <c r="B347" s="271" t="s">
        <v>893</v>
      </c>
      <c r="C347" s="271"/>
      <c r="D347" s="149">
        <f>SUM(D46,D101,D140,D149,D161,D170,D183,D226,D247,D264,D282,D301,D313,D329)</f>
        <v>162458.73000000004</v>
      </c>
      <c r="E347" s="218"/>
    </row>
    <row r="348" spans="2:5" ht="20.25">
      <c r="B348" s="271" t="s">
        <v>894</v>
      </c>
      <c r="C348" s="271"/>
      <c r="D348" s="149">
        <f>SUM(D105,D173)</f>
        <v>22470.909999999996</v>
      </c>
      <c r="E348" s="218"/>
    </row>
    <row r="349" spans="2:4" ht="20.25">
      <c r="B349" s="147"/>
      <c r="C349" s="148"/>
      <c r="D349" s="150"/>
    </row>
    <row r="350" spans="2:4" ht="20.25">
      <c r="B350" s="272" t="s">
        <v>108</v>
      </c>
      <c r="C350" s="272"/>
      <c r="D350" s="151">
        <f>SUM(D346:D348)</f>
        <v>675080.35</v>
      </c>
    </row>
  </sheetData>
  <sheetProtection/>
  <mergeCells count="57">
    <mergeCell ref="E214:E215"/>
    <mergeCell ref="A331:D331"/>
    <mergeCell ref="A296:D296"/>
    <mergeCell ref="A302:D302"/>
    <mergeCell ref="A303:D303"/>
    <mergeCell ref="A310:D310"/>
    <mergeCell ref="B346:C346"/>
    <mergeCell ref="B347:C347"/>
    <mergeCell ref="B350:C350"/>
    <mergeCell ref="B348:C348"/>
    <mergeCell ref="A322:D322"/>
    <mergeCell ref="A330:D330"/>
    <mergeCell ref="A278:D278"/>
    <mergeCell ref="A283:D283"/>
    <mergeCell ref="A284:D284"/>
    <mergeCell ref="A228:D228"/>
    <mergeCell ref="A265:D265"/>
    <mergeCell ref="A314:D314"/>
    <mergeCell ref="A315:D315"/>
    <mergeCell ref="A249:D249"/>
    <mergeCell ref="A266:D266"/>
    <mergeCell ref="A244:D244"/>
    <mergeCell ref="A248:D248"/>
    <mergeCell ref="A174:D174"/>
    <mergeCell ref="A102:D102"/>
    <mergeCell ref="A155:D155"/>
    <mergeCell ref="A156:D156"/>
    <mergeCell ref="A141:D141"/>
    <mergeCell ref="A162:D162"/>
    <mergeCell ref="A106:D106"/>
    <mergeCell ref="A163:D163"/>
    <mergeCell ref="A167:D167"/>
    <mergeCell ref="A255:D255"/>
    <mergeCell ref="A147:D147"/>
    <mergeCell ref="A175:D175"/>
    <mergeCell ref="A181:D181"/>
    <mergeCell ref="A184:D184"/>
    <mergeCell ref="A189:D189"/>
    <mergeCell ref="A190:D190"/>
    <mergeCell ref="A227:D227"/>
    <mergeCell ref="A185:D185"/>
    <mergeCell ref="A213:D213"/>
    <mergeCell ref="A1:C1"/>
    <mergeCell ref="A4:D4"/>
    <mergeCell ref="A5:D5"/>
    <mergeCell ref="E96:E97"/>
    <mergeCell ref="A47:D47"/>
    <mergeCell ref="A48:D48"/>
    <mergeCell ref="A86:D86"/>
    <mergeCell ref="A20:D20"/>
    <mergeCell ref="A171:D171"/>
    <mergeCell ref="A159:D159"/>
    <mergeCell ref="A107:D107"/>
    <mergeCell ref="A130:D130"/>
    <mergeCell ref="A142:D142"/>
    <mergeCell ref="A150:D150"/>
    <mergeCell ref="A151:D151"/>
  </mergeCells>
  <printOptions horizontalCentered="1"/>
  <pageMargins left="0.5905511811023623" right="0" top="0.3937007874015748" bottom="0.1968503937007874" header="0.7086614173228347" footer="0.5118110236220472"/>
  <pageSetup fitToHeight="0" horizontalDpi="600" verticalDpi="600" orientation="portrait" paperSize="9" scale="66" r:id="rId1"/>
  <headerFooter alignWithMargins="0">
    <oddFooter>&amp;CStrona &amp;P z &amp;N</oddFooter>
  </headerFooter>
  <rowBreaks count="3" manualBreakCount="3">
    <brk id="85" max="4" man="1"/>
    <brk id="173" max="4" man="1"/>
    <brk id="2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85" zoomScaleSheetLayoutView="85" zoomScalePageLayoutView="0" workbookViewId="0" topLeftCell="A1">
      <selection activeCell="B29" sqref="B29"/>
    </sheetView>
  </sheetViews>
  <sheetFormatPr defaultColWidth="9.140625" defaultRowHeight="12.75"/>
  <cols>
    <col min="1" max="1" width="5.8515625" style="44" customWidth="1"/>
    <col min="2" max="2" width="46.28125" style="40" customWidth="1"/>
    <col min="3" max="4" width="20.140625" style="70" customWidth="1"/>
    <col min="5" max="6" width="13.8515625" style="40" bestFit="1" customWidth="1"/>
    <col min="7" max="7" width="12.140625" style="40" bestFit="1" customWidth="1"/>
    <col min="8" max="16384" width="9.140625" style="40" customWidth="1"/>
  </cols>
  <sheetData>
    <row r="1" spans="1:4" ht="12.75">
      <c r="A1" s="273" t="s">
        <v>511</v>
      </c>
      <c r="B1" s="257"/>
      <c r="C1" s="257"/>
      <c r="D1" s="257"/>
    </row>
    <row r="2" spans="2:5" ht="12.75" customHeight="1">
      <c r="B2" s="71"/>
      <c r="C2" s="71"/>
      <c r="D2" s="71"/>
      <c r="E2" s="43"/>
    </row>
    <row r="3" spans="1:7" ht="25.5">
      <c r="A3" s="133" t="s">
        <v>73</v>
      </c>
      <c r="B3" s="133" t="s">
        <v>71</v>
      </c>
      <c r="C3" s="154" t="s">
        <v>76</v>
      </c>
      <c r="D3" s="154" t="s">
        <v>510</v>
      </c>
      <c r="E3" s="43"/>
      <c r="F3" s="67"/>
      <c r="G3" s="67"/>
    </row>
    <row r="4" spans="1:7" s="4" customFormat="1" ht="12.75">
      <c r="A4" s="155">
        <v>1</v>
      </c>
      <c r="B4" s="156" t="s">
        <v>425</v>
      </c>
      <c r="C4" s="157">
        <f>5482370.92+208391.14</f>
        <v>5690762.06</v>
      </c>
      <c r="D4" s="52" t="s">
        <v>157</v>
      </c>
      <c r="E4" s="18"/>
      <c r="F4" s="72"/>
      <c r="G4" s="68"/>
    </row>
    <row r="5" spans="1:7" s="5" customFormat="1" ht="12.75">
      <c r="A5" s="158">
        <v>2</v>
      </c>
      <c r="B5" s="156" t="s">
        <v>453</v>
      </c>
      <c r="C5" s="159">
        <f>799310.45+7230.01</f>
        <v>806540.46</v>
      </c>
      <c r="D5" s="52">
        <v>422199.29</v>
      </c>
      <c r="E5" s="69"/>
      <c r="F5" s="69"/>
      <c r="G5" s="69"/>
    </row>
    <row r="6" spans="1:7" s="5" customFormat="1" ht="12.75">
      <c r="A6" s="158">
        <v>3</v>
      </c>
      <c r="B6" s="156" t="s">
        <v>124</v>
      </c>
      <c r="C6" s="47">
        <v>177205.66999999998</v>
      </c>
      <c r="D6" s="52" t="s">
        <v>157</v>
      </c>
      <c r="E6" s="69"/>
      <c r="F6" s="69"/>
      <c r="G6" s="69"/>
    </row>
    <row r="7" spans="1:6" s="5" customFormat="1" ht="12.75">
      <c r="A7" s="158">
        <v>4</v>
      </c>
      <c r="B7" s="8" t="s">
        <v>542</v>
      </c>
      <c r="C7" s="157">
        <f>179564.69+300</f>
        <v>179864.69</v>
      </c>
      <c r="D7" s="52" t="s">
        <v>157</v>
      </c>
      <c r="F7" s="10"/>
    </row>
    <row r="8" spans="1:4" s="5" customFormat="1" ht="12.75">
      <c r="A8" s="158">
        <v>5</v>
      </c>
      <c r="B8" s="156" t="s">
        <v>127</v>
      </c>
      <c r="C8" s="107">
        <f>130834.09+330</f>
        <v>131164.09</v>
      </c>
      <c r="D8" s="54" t="s">
        <v>157</v>
      </c>
    </row>
    <row r="9" spans="1:4" s="5" customFormat="1" ht="12.75">
      <c r="A9" s="158">
        <v>6</v>
      </c>
      <c r="B9" s="156" t="s">
        <v>129</v>
      </c>
      <c r="C9" s="82">
        <v>37685.21</v>
      </c>
      <c r="D9" s="52" t="s">
        <v>157</v>
      </c>
    </row>
    <row r="10" spans="1:6" s="5" customFormat="1" ht="12.75">
      <c r="A10" s="158">
        <v>7</v>
      </c>
      <c r="B10" s="156" t="s">
        <v>131</v>
      </c>
      <c r="C10" s="82">
        <v>55704.93</v>
      </c>
      <c r="D10" s="52" t="s">
        <v>157</v>
      </c>
      <c r="F10" s="69"/>
    </row>
    <row r="11" spans="1:6" s="4" customFormat="1" ht="12.75">
      <c r="A11" s="158">
        <v>8</v>
      </c>
      <c r="B11" s="156" t="s">
        <v>133</v>
      </c>
      <c r="C11" s="106">
        <v>150032.83</v>
      </c>
      <c r="D11" s="52" t="s">
        <v>157</v>
      </c>
      <c r="F11" s="73"/>
    </row>
    <row r="12" spans="1:6" s="5" customFormat="1" ht="12.75">
      <c r="A12" s="158">
        <v>9</v>
      </c>
      <c r="B12" s="156" t="s">
        <v>135</v>
      </c>
      <c r="C12" s="106">
        <v>71522</v>
      </c>
      <c r="D12" s="52" t="s">
        <v>157</v>
      </c>
      <c r="F12" s="73"/>
    </row>
    <row r="13" spans="1:4" ht="12.75">
      <c r="A13" s="158">
        <v>10</v>
      </c>
      <c r="B13" s="156" t="s">
        <v>137</v>
      </c>
      <c r="C13" s="159">
        <f>45005.49+7561.63</f>
        <v>52567.119999999995</v>
      </c>
      <c r="D13" s="52">
        <v>3785.69</v>
      </c>
    </row>
    <row r="14" spans="1:4" ht="12.75">
      <c r="A14" s="158">
        <v>11</v>
      </c>
      <c r="B14" s="156" t="s">
        <v>138</v>
      </c>
      <c r="C14" s="159">
        <v>178066.34999999998</v>
      </c>
      <c r="D14" s="52">
        <v>13611.18</v>
      </c>
    </row>
    <row r="15" spans="1:4" ht="12.75">
      <c r="A15" s="158">
        <v>12</v>
      </c>
      <c r="B15" s="156" t="s">
        <v>141</v>
      </c>
      <c r="C15" s="106">
        <v>230074.49</v>
      </c>
      <c r="D15" s="52">
        <v>16770.42</v>
      </c>
    </row>
    <row r="16" spans="1:4" ht="12.75">
      <c r="A16" s="158">
        <v>13</v>
      </c>
      <c r="B16" s="156" t="s">
        <v>143</v>
      </c>
      <c r="C16" s="106">
        <v>2607828.21</v>
      </c>
      <c r="D16" s="52" t="s">
        <v>157</v>
      </c>
    </row>
    <row r="17" spans="1:4" ht="12.75">
      <c r="A17" s="158">
        <v>14</v>
      </c>
      <c r="B17" s="156" t="s">
        <v>38</v>
      </c>
      <c r="C17" s="106">
        <v>154297.46</v>
      </c>
      <c r="D17" s="52">
        <v>11201.75</v>
      </c>
    </row>
    <row r="18" spans="1:4" ht="12.75">
      <c r="A18" s="158">
        <v>15</v>
      </c>
      <c r="B18" s="156" t="s">
        <v>790</v>
      </c>
      <c r="C18" s="82">
        <f>38245.1+D18</f>
        <v>48402.2</v>
      </c>
      <c r="D18" s="52">
        <v>10157.1</v>
      </c>
    </row>
    <row r="19" spans="1:4" ht="12.75">
      <c r="A19" s="158">
        <v>16</v>
      </c>
      <c r="B19" s="156" t="s">
        <v>811</v>
      </c>
      <c r="C19" s="107">
        <v>35996.76</v>
      </c>
      <c r="D19" s="52">
        <v>2405.43</v>
      </c>
    </row>
    <row r="20" spans="1:4" ht="12.75">
      <c r="A20" s="158">
        <v>17</v>
      </c>
      <c r="B20" s="156" t="s">
        <v>846</v>
      </c>
      <c r="C20" s="106">
        <v>177979.53</v>
      </c>
      <c r="D20" s="52">
        <v>13467.77</v>
      </c>
    </row>
    <row r="21" spans="1:4" ht="12.75">
      <c r="A21" s="158">
        <v>18</v>
      </c>
      <c r="B21" s="156" t="s">
        <v>150</v>
      </c>
      <c r="C21" s="82">
        <f>229851.32+99.99</f>
        <v>229951.31</v>
      </c>
      <c r="D21" s="52">
        <v>18663.57</v>
      </c>
    </row>
    <row r="22" spans="1:4" ht="12.75">
      <c r="A22" s="158">
        <v>19</v>
      </c>
      <c r="B22" s="156" t="s">
        <v>152</v>
      </c>
      <c r="C22" s="157">
        <f>85553.93+4985.75</f>
        <v>90539.68</v>
      </c>
      <c r="D22" s="52" t="s">
        <v>157</v>
      </c>
    </row>
    <row r="23" spans="1:4" ht="18" customHeight="1">
      <c r="A23" s="160"/>
      <c r="B23" s="161" t="s">
        <v>72</v>
      </c>
      <c r="C23" s="162">
        <f>SUM(C4:C22)</f>
        <v>11106185.049999999</v>
      </c>
      <c r="D23" s="163">
        <f>SUM(D4:D22)</f>
        <v>512262.19999999995</v>
      </c>
    </row>
    <row r="24" ht="12.75">
      <c r="B24" s="4"/>
    </row>
    <row r="25" ht="12.75">
      <c r="B25" s="4"/>
    </row>
    <row r="26" ht="12.75">
      <c r="B26" s="4"/>
    </row>
    <row r="28" ht="12.75">
      <c r="B28" s="69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A6" sqref="A6:A26"/>
    </sheetView>
  </sheetViews>
  <sheetFormatPr defaultColWidth="9.140625" defaultRowHeight="12.75"/>
  <cols>
    <col min="1" max="1" width="4.140625" style="66" customWidth="1"/>
    <col min="2" max="2" width="57.140625" style="4" customWidth="1"/>
    <col min="3" max="3" width="46.57421875" style="7" customWidth="1"/>
    <col min="4" max="16384" width="9.140625" style="4" customWidth="1"/>
  </cols>
  <sheetData>
    <row r="1" spans="1:3" s="40" customFormat="1" ht="15" customHeight="1">
      <c r="A1" s="6" t="s">
        <v>895</v>
      </c>
      <c r="C1" s="74"/>
    </row>
    <row r="2" spans="1:4" s="40" customFormat="1" ht="40.5" customHeight="1">
      <c r="A2" s="277" t="s">
        <v>898</v>
      </c>
      <c r="B2" s="277"/>
      <c r="C2" s="277"/>
      <c r="D2" s="15"/>
    </row>
    <row r="3" spans="1:3" s="40" customFormat="1" ht="13.5" thickBot="1">
      <c r="A3" s="278"/>
      <c r="B3" s="278"/>
      <c r="C3" s="278"/>
    </row>
    <row r="4" spans="1:3" s="49" customFormat="1" ht="26.25" thickBot="1">
      <c r="A4" s="75" t="s">
        <v>73</v>
      </c>
      <c r="B4" s="76" t="s">
        <v>74</v>
      </c>
      <c r="C4" s="77" t="s">
        <v>75</v>
      </c>
    </row>
    <row r="5" spans="1:3" s="41" customFormat="1" ht="12.75">
      <c r="A5" s="274" t="s">
        <v>168</v>
      </c>
      <c r="B5" s="275"/>
      <c r="C5" s="276"/>
    </row>
    <row r="6" spans="1:3" s="41" customFormat="1" ht="12.75">
      <c r="A6" s="30">
        <v>1</v>
      </c>
      <c r="B6" s="94" t="s">
        <v>430</v>
      </c>
      <c r="C6" s="135" t="s">
        <v>157</v>
      </c>
    </row>
    <row r="7" spans="1:3" s="41" customFormat="1" ht="12.75">
      <c r="A7" s="30">
        <v>2</v>
      </c>
      <c r="B7" s="94" t="s">
        <v>431</v>
      </c>
      <c r="C7" s="135" t="s">
        <v>157</v>
      </c>
    </row>
    <row r="8" spans="1:3" s="41" customFormat="1" ht="12.75">
      <c r="A8" s="30">
        <v>3</v>
      </c>
      <c r="B8" s="94" t="s">
        <v>432</v>
      </c>
      <c r="C8" s="135" t="s">
        <v>157</v>
      </c>
    </row>
    <row r="9" spans="1:3" s="41" customFormat="1" ht="12.75">
      <c r="A9" s="30">
        <v>4</v>
      </c>
      <c r="B9" s="94" t="s">
        <v>433</v>
      </c>
      <c r="C9" s="135" t="s">
        <v>157</v>
      </c>
    </row>
    <row r="10" spans="1:3" s="41" customFormat="1" ht="12.75">
      <c r="A10" s="30">
        <v>5</v>
      </c>
      <c r="B10" s="79" t="s">
        <v>434</v>
      </c>
      <c r="C10" s="135" t="s">
        <v>157</v>
      </c>
    </row>
    <row r="11" spans="1:3" s="41" customFormat="1" ht="12.75">
      <c r="A11" s="30">
        <v>6</v>
      </c>
      <c r="B11" s="94" t="s">
        <v>435</v>
      </c>
      <c r="C11" s="135" t="s">
        <v>157</v>
      </c>
    </row>
    <row r="12" spans="1:3" s="41" customFormat="1" ht="12.75">
      <c r="A12" s="30">
        <v>7</v>
      </c>
      <c r="B12" s="94" t="s">
        <v>436</v>
      </c>
      <c r="C12" s="135" t="s">
        <v>157</v>
      </c>
    </row>
    <row r="13" spans="1:3" s="41" customFormat="1" ht="12.75">
      <c r="A13" s="30">
        <v>8</v>
      </c>
      <c r="B13" s="94" t="s">
        <v>437</v>
      </c>
      <c r="C13" s="135" t="s">
        <v>157</v>
      </c>
    </row>
    <row r="14" spans="1:3" s="41" customFormat="1" ht="12.75">
      <c r="A14" s="30">
        <v>9</v>
      </c>
      <c r="B14" s="79" t="s">
        <v>438</v>
      </c>
      <c r="C14" s="135" t="s">
        <v>157</v>
      </c>
    </row>
    <row r="15" spans="1:3" s="41" customFormat="1" ht="12.75">
      <c r="A15" s="30">
        <v>10</v>
      </c>
      <c r="B15" s="94" t="s">
        <v>439</v>
      </c>
      <c r="C15" s="135" t="s">
        <v>157</v>
      </c>
    </row>
    <row r="16" spans="1:3" s="41" customFormat="1" ht="12.75">
      <c r="A16" s="30">
        <v>11</v>
      </c>
      <c r="B16" s="94" t="s">
        <v>440</v>
      </c>
      <c r="C16" s="135" t="s">
        <v>157</v>
      </c>
    </row>
    <row r="17" spans="1:3" s="41" customFormat="1" ht="12.75">
      <c r="A17" s="30">
        <v>12</v>
      </c>
      <c r="B17" s="94" t="s">
        <v>441</v>
      </c>
      <c r="C17" s="135" t="s">
        <v>157</v>
      </c>
    </row>
    <row r="18" spans="1:3" s="41" customFormat="1" ht="12.75">
      <c r="A18" s="30">
        <v>13</v>
      </c>
      <c r="B18" s="94" t="s">
        <v>442</v>
      </c>
      <c r="C18" s="135" t="s">
        <v>157</v>
      </c>
    </row>
    <row r="19" spans="1:3" s="41" customFormat="1" ht="12.75">
      <c r="A19" s="30">
        <v>14</v>
      </c>
      <c r="B19" s="94" t="s">
        <v>443</v>
      </c>
      <c r="C19" s="135" t="s">
        <v>157</v>
      </c>
    </row>
    <row r="20" spans="1:3" s="41" customFormat="1" ht="12.75">
      <c r="A20" s="30">
        <v>15</v>
      </c>
      <c r="B20" s="94" t="s">
        <v>444</v>
      </c>
      <c r="C20" s="135" t="s">
        <v>303</v>
      </c>
    </row>
    <row r="21" spans="1:3" s="41" customFormat="1" ht="12.75">
      <c r="A21" s="30">
        <v>16</v>
      </c>
      <c r="B21" s="94" t="s">
        <v>445</v>
      </c>
      <c r="C21" s="135" t="s">
        <v>157</v>
      </c>
    </row>
    <row r="22" spans="1:3" s="41" customFormat="1" ht="12.75">
      <c r="A22" s="30">
        <v>17</v>
      </c>
      <c r="B22" s="94" t="s">
        <v>446</v>
      </c>
      <c r="C22" s="135" t="s">
        <v>303</v>
      </c>
    </row>
    <row r="23" spans="1:3" s="41" customFormat="1" ht="12.75">
      <c r="A23" s="30">
        <v>18</v>
      </c>
      <c r="B23" s="94" t="s">
        <v>447</v>
      </c>
      <c r="C23" s="135" t="s">
        <v>448</v>
      </c>
    </row>
    <row r="24" spans="1:3" s="41" customFormat="1" ht="12.75">
      <c r="A24" s="30">
        <v>19</v>
      </c>
      <c r="B24" s="94" t="s">
        <v>449</v>
      </c>
      <c r="C24" s="135" t="s">
        <v>450</v>
      </c>
    </row>
    <row r="25" spans="1:3" s="41" customFormat="1" ht="12.75">
      <c r="A25" s="30">
        <v>20</v>
      </c>
      <c r="B25" s="94" t="s">
        <v>451</v>
      </c>
      <c r="C25" s="135" t="s">
        <v>320</v>
      </c>
    </row>
    <row r="26" spans="1:3" s="41" customFormat="1" ht="13.5" thickBot="1">
      <c r="A26" s="30">
        <v>21</v>
      </c>
      <c r="B26" s="94" t="s">
        <v>452</v>
      </c>
      <c r="C26" s="135" t="s">
        <v>303</v>
      </c>
    </row>
    <row r="27" spans="1:3" s="41" customFormat="1" ht="12" customHeight="1">
      <c r="A27" s="297" t="s">
        <v>454</v>
      </c>
      <c r="B27" s="275"/>
      <c r="C27" s="276"/>
    </row>
    <row r="28" spans="1:3" s="79" customFormat="1" ht="12.75">
      <c r="A28" s="78">
        <v>1</v>
      </c>
      <c r="B28" s="114" t="s">
        <v>460</v>
      </c>
      <c r="C28" s="135" t="s">
        <v>461</v>
      </c>
    </row>
    <row r="29" spans="1:3" s="79" customFormat="1" ht="12.75">
      <c r="A29" s="78">
        <v>2</v>
      </c>
      <c r="B29" s="114" t="s">
        <v>462</v>
      </c>
      <c r="C29" s="135" t="s">
        <v>461</v>
      </c>
    </row>
    <row r="30" spans="1:3" s="79" customFormat="1" ht="12.75">
      <c r="A30" s="78">
        <v>3</v>
      </c>
      <c r="B30" s="83" t="s">
        <v>463</v>
      </c>
      <c r="C30" s="135" t="s">
        <v>461</v>
      </c>
    </row>
    <row r="31" spans="1:3" s="79" customFormat="1" ht="12.75">
      <c r="A31" s="78">
        <v>4</v>
      </c>
      <c r="B31" s="83" t="s">
        <v>464</v>
      </c>
      <c r="C31" s="135" t="s">
        <v>461</v>
      </c>
    </row>
    <row r="32" spans="1:3" s="79" customFormat="1" ht="12.75">
      <c r="A32" s="78">
        <v>5</v>
      </c>
      <c r="B32" s="83" t="s">
        <v>465</v>
      </c>
      <c r="C32" s="135" t="s">
        <v>466</v>
      </c>
    </row>
    <row r="33" spans="1:3" s="79" customFormat="1" ht="12.75">
      <c r="A33" s="78">
        <v>6</v>
      </c>
      <c r="B33" s="83" t="s">
        <v>467</v>
      </c>
      <c r="C33" s="135" t="s">
        <v>466</v>
      </c>
    </row>
    <row r="34" spans="1:3" s="79" customFormat="1" ht="65.25" customHeight="1" thickBot="1">
      <c r="A34" s="78">
        <v>7</v>
      </c>
      <c r="B34" s="95" t="s">
        <v>318</v>
      </c>
      <c r="C34" s="104" t="s">
        <v>317</v>
      </c>
    </row>
    <row r="35" spans="1:3" s="41" customFormat="1" ht="12.75">
      <c r="A35" s="274" t="s">
        <v>515</v>
      </c>
      <c r="B35" s="275"/>
      <c r="C35" s="276"/>
    </row>
    <row r="36" spans="1:3" ht="12.75">
      <c r="A36" s="78">
        <v>1</v>
      </c>
      <c r="B36" s="115" t="s">
        <v>516</v>
      </c>
      <c r="C36" s="104" t="s">
        <v>517</v>
      </c>
    </row>
    <row r="37" spans="1:3" ht="26.25" thickBot="1">
      <c r="A37" s="137">
        <v>2</v>
      </c>
      <c r="B37" s="115" t="s">
        <v>518</v>
      </c>
      <c r="C37" s="104"/>
    </row>
    <row r="38" spans="1:3" s="41" customFormat="1" ht="12.75">
      <c r="A38" s="274" t="s">
        <v>602</v>
      </c>
      <c r="B38" s="275"/>
      <c r="C38" s="276"/>
    </row>
    <row r="39" spans="1:3" ht="13.5" thickBot="1">
      <c r="A39" s="78">
        <v>1</v>
      </c>
      <c r="B39" s="117" t="s">
        <v>603</v>
      </c>
      <c r="C39" s="104" t="s">
        <v>274</v>
      </c>
    </row>
    <row r="40" spans="1:3" ht="12.75">
      <c r="A40" s="274" t="s">
        <v>876</v>
      </c>
      <c r="B40" s="275"/>
      <c r="C40" s="276"/>
    </row>
    <row r="41" spans="1:3" ht="12.75">
      <c r="A41" s="78">
        <v>1</v>
      </c>
      <c r="B41" s="117" t="s">
        <v>875</v>
      </c>
      <c r="C41" s="104" t="s">
        <v>272</v>
      </c>
    </row>
  </sheetData>
  <sheetProtection/>
  <mergeCells count="6">
    <mergeCell ref="A40:C40"/>
    <mergeCell ref="A2:C3"/>
    <mergeCell ref="A5:C5"/>
    <mergeCell ref="A27:C27"/>
    <mergeCell ref="A35:C35"/>
    <mergeCell ref="A38:C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4" width="22.57421875" style="0" customWidth="1"/>
    <col min="5" max="5" width="49.140625" style="0" customWidth="1"/>
  </cols>
  <sheetData>
    <row r="1" spans="1:4" ht="12.75">
      <c r="A1" s="164" t="s">
        <v>896</v>
      </c>
      <c r="B1" s="113"/>
      <c r="C1" s="113"/>
      <c r="D1" s="113"/>
    </row>
    <row r="2" ht="13.5" thickBot="1"/>
    <row r="3" spans="1:5" ht="25.5">
      <c r="A3" s="189" t="s">
        <v>899</v>
      </c>
      <c r="B3" s="190" t="s">
        <v>900</v>
      </c>
      <c r="C3" s="190" t="s">
        <v>901</v>
      </c>
      <c r="D3" s="190" t="s">
        <v>902</v>
      </c>
      <c r="E3" s="190" t="s">
        <v>903</v>
      </c>
    </row>
    <row r="4" spans="1:5" ht="12.75">
      <c r="A4" s="281">
        <v>2011</v>
      </c>
      <c r="B4" s="165" t="s">
        <v>904</v>
      </c>
      <c r="C4" s="165">
        <v>1</v>
      </c>
      <c r="D4" s="166">
        <v>799.83</v>
      </c>
      <c r="E4" s="167" t="s">
        <v>27</v>
      </c>
    </row>
    <row r="5" spans="1:5" ht="25.5">
      <c r="A5" s="282"/>
      <c r="B5" s="165" t="s">
        <v>907</v>
      </c>
      <c r="C5" s="165">
        <v>2</v>
      </c>
      <c r="D5" s="166">
        <v>2664.02</v>
      </c>
      <c r="E5" s="167" t="s">
        <v>28</v>
      </c>
    </row>
    <row r="6" spans="1:5" ht="12.75">
      <c r="A6" s="282"/>
      <c r="B6" s="165" t="s">
        <v>29</v>
      </c>
      <c r="C6" s="165">
        <v>1</v>
      </c>
      <c r="D6" s="166">
        <v>350</v>
      </c>
      <c r="E6" s="166" t="s">
        <v>30</v>
      </c>
    </row>
    <row r="7" spans="1:5" ht="12.75">
      <c r="A7" s="282"/>
      <c r="B7" s="168" t="s">
        <v>72</v>
      </c>
      <c r="C7" s="169">
        <f>SUM(C4:C6)</f>
        <v>4</v>
      </c>
      <c r="D7" s="170">
        <f>SUM(D4:D6)</f>
        <v>3813.85</v>
      </c>
      <c r="E7" s="171"/>
    </row>
    <row r="8" spans="1:5" ht="51">
      <c r="A8" s="282">
        <v>2012</v>
      </c>
      <c r="B8" s="165" t="s">
        <v>904</v>
      </c>
      <c r="C8" s="172">
        <v>7</v>
      </c>
      <c r="D8" s="173">
        <v>95166.53</v>
      </c>
      <c r="E8" s="210" t="s">
        <v>31</v>
      </c>
    </row>
    <row r="9" spans="1:5" ht="12.75">
      <c r="A9" s="282"/>
      <c r="B9" s="165" t="s">
        <v>906</v>
      </c>
      <c r="C9" s="172">
        <v>2</v>
      </c>
      <c r="D9" s="174">
        <v>8332.27</v>
      </c>
      <c r="E9" s="175" t="s">
        <v>32</v>
      </c>
    </row>
    <row r="10" spans="1:5" ht="12.75">
      <c r="A10" s="282"/>
      <c r="B10" s="176" t="s">
        <v>72</v>
      </c>
      <c r="C10" s="177">
        <f>SUM(C8:C9)</f>
        <v>9</v>
      </c>
      <c r="D10" s="178">
        <f>SUM(D8:D9)</f>
        <v>103498.8</v>
      </c>
      <c r="E10" s="179"/>
    </row>
    <row r="11" spans="1:5" ht="12.75">
      <c r="A11" s="281">
        <v>2013</v>
      </c>
      <c r="B11" s="165" t="s">
        <v>905</v>
      </c>
      <c r="C11" s="180">
        <v>1</v>
      </c>
      <c r="D11" s="181">
        <v>7104.96</v>
      </c>
      <c r="E11" s="182" t="s">
        <v>33</v>
      </c>
    </row>
    <row r="12" spans="1:5" ht="12.75">
      <c r="A12" s="282"/>
      <c r="B12" s="165" t="s">
        <v>904</v>
      </c>
      <c r="C12" s="172">
        <v>3</v>
      </c>
      <c r="D12" s="174">
        <v>10576.6</v>
      </c>
      <c r="E12" s="175" t="s">
        <v>34</v>
      </c>
    </row>
    <row r="13" spans="1:5" ht="12.75">
      <c r="A13" s="283"/>
      <c r="B13" s="165" t="s">
        <v>906</v>
      </c>
      <c r="C13" s="172">
        <v>1</v>
      </c>
      <c r="D13" s="174">
        <v>530</v>
      </c>
      <c r="E13" s="211" t="s">
        <v>36</v>
      </c>
    </row>
    <row r="14" spans="1:5" ht="13.5" thickBot="1">
      <c r="A14" s="284"/>
      <c r="B14" s="176" t="s">
        <v>72</v>
      </c>
      <c r="C14" s="177">
        <f>SUM(C11:C13)</f>
        <v>5</v>
      </c>
      <c r="D14" s="178">
        <f>SUM(D11:D13)</f>
        <v>18211.56</v>
      </c>
      <c r="E14" s="183"/>
    </row>
    <row r="15" spans="1:5" ht="12.75">
      <c r="A15" s="282">
        <v>2014</v>
      </c>
      <c r="B15" s="287" t="s">
        <v>35</v>
      </c>
      <c r="C15" s="287"/>
      <c r="D15" s="287"/>
      <c r="E15" s="166"/>
    </row>
    <row r="16" spans="1:5" ht="12.75">
      <c r="A16" s="282"/>
      <c r="B16" s="287"/>
      <c r="C16" s="287"/>
      <c r="D16" s="287"/>
      <c r="E16" s="166"/>
    </row>
    <row r="17" spans="1:5" ht="12.75">
      <c r="A17" s="282"/>
      <c r="B17" s="168" t="s">
        <v>72</v>
      </c>
      <c r="C17" s="169">
        <f>SUM(C15:C16)</f>
        <v>0</v>
      </c>
      <c r="D17" s="170">
        <f>SUM(D15:D16)</f>
        <v>0</v>
      </c>
      <c r="E17" s="171"/>
    </row>
    <row r="18" spans="1:5" ht="13.5" thickBot="1">
      <c r="A18" s="184"/>
      <c r="B18" s="185"/>
      <c r="C18" s="185"/>
      <c r="D18" s="186"/>
      <c r="E18" s="66"/>
    </row>
    <row r="19" spans="1:5" ht="16.5" thickBot="1">
      <c r="A19" s="285" t="s">
        <v>908</v>
      </c>
      <c r="B19" s="286"/>
      <c r="C19" s="191">
        <f>SUM(C17,C14,C10,C7)</f>
        <v>18</v>
      </c>
      <c r="D19" s="192">
        <f>SUM(D7,D10,D14)</f>
        <v>125524.21</v>
      </c>
      <c r="E19" s="193"/>
    </row>
    <row r="20" spans="1:5" ht="12.75">
      <c r="A20" s="4"/>
      <c r="B20" s="4"/>
      <c r="C20" s="4"/>
      <c r="D20" s="4"/>
      <c r="E20" s="66"/>
    </row>
    <row r="21" spans="1:5" ht="12.75">
      <c r="A21" s="280" t="s">
        <v>909</v>
      </c>
      <c r="B21" s="280"/>
      <c r="C21" s="280"/>
      <c r="D21" s="280"/>
      <c r="E21" s="66"/>
    </row>
    <row r="22" spans="1:5" ht="12.75">
      <c r="A22" s="194" t="s">
        <v>899</v>
      </c>
      <c r="B22" s="194" t="s">
        <v>910</v>
      </c>
      <c r="C22" s="194" t="s">
        <v>911</v>
      </c>
      <c r="D22" s="194" t="s">
        <v>900</v>
      </c>
      <c r="E22" s="66"/>
    </row>
    <row r="23" spans="1:5" ht="12.75">
      <c r="A23" s="187">
        <v>2011</v>
      </c>
      <c r="B23" s="288" t="s">
        <v>37</v>
      </c>
      <c r="C23" s="289"/>
      <c r="D23" s="290"/>
      <c r="E23" s="188"/>
    </row>
    <row r="24" spans="1:5" ht="12.75">
      <c r="A24" s="187">
        <v>2012</v>
      </c>
      <c r="B24" s="291"/>
      <c r="C24" s="292"/>
      <c r="D24" s="293"/>
      <c r="E24" s="188"/>
    </row>
    <row r="25" spans="1:5" ht="12.75">
      <c r="A25" s="187">
        <v>2013</v>
      </c>
      <c r="B25" s="294"/>
      <c r="C25" s="295"/>
      <c r="D25" s="296"/>
      <c r="E25" s="188"/>
    </row>
    <row r="26" spans="1:5" ht="12.75">
      <c r="A26" s="187">
        <v>2014</v>
      </c>
      <c r="B26" s="212">
        <v>1</v>
      </c>
      <c r="C26" s="214">
        <v>596</v>
      </c>
      <c r="D26" s="213" t="s">
        <v>29</v>
      </c>
      <c r="E26" s="188"/>
    </row>
    <row r="27" spans="1:5" ht="15.75">
      <c r="A27" s="279">
        <v>1</v>
      </c>
      <c r="B27" s="279"/>
      <c r="C27" s="195">
        <v>596</v>
      </c>
      <c r="D27" s="195"/>
      <c r="E27" s="188"/>
    </row>
  </sheetData>
  <sheetProtection/>
  <mergeCells count="9">
    <mergeCell ref="A27:B27"/>
    <mergeCell ref="A21:D21"/>
    <mergeCell ref="A4:A7"/>
    <mergeCell ref="A8:A10"/>
    <mergeCell ref="A11:A14"/>
    <mergeCell ref="A15:A17"/>
    <mergeCell ref="A19:B19"/>
    <mergeCell ref="B15:D16"/>
    <mergeCell ref="B23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C21" sqref="C21"/>
    </sheetView>
  </sheetViews>
  <sheetFormatPr defaultColWidth="9.140625" defaultRowHeight="12.75"/>
  <cols>
    <col min="2" max="2" width="47.57421875" style="0" customWidth="1"/>
    <col min="3" max="3" width="39.140625" style="0" customWidth="1"/>
  </cols>
  <sheetData>
    <row r="1" ht="12.75">
      <c r="A1" s="6" t="s">
        <v>930</v>
      </c>
    </row>
    <row r="3" spans="1:3" ht="12.75">
      <c r="A3" s="201" t="s">
        <v>73</v>
      </c>
      <c r="B3" s="201" t="s">
        <v>922</v>
      </c>
      <c r="C3" s="201" t="s">
        <v>923</v>
      </c>
    </row>
    <row r="4" spans="1:3" ht="38.25">
      <c r="A4" s="202">
        <v>1</v>
      </c>
      <c r="B4" s="198" t="s">
        <v>931</v>
      </c>
      <c r="C4" s="199" t="s">
        <v>932</v>
      </c>
    </row>
    <row r="5" spans="1:3" ht="25.5">
      <c r="A5" s="202">
        <v>2</v>
      </c>
      <c r="B5" s="198" t="s">
        <v>5</v>
      </c>
      <c r="C5" s="199" t="s">
        <v>924</v>
      </c>
    </row>
    <row r="6" spans="1:3" ht="51">
      <c r="A6" s="202">
        <v>3</v>
      </c>
      <c r="B6" s="198" t="s">
        <v>925</v>
      </c>
      <c r="C6" s="199" t="s">
        <v>933</v>
      </c>
    </row>
    <row r="7" spans="1:3" ht="38.25">
      <c r="A7" s="202">
        <v>4</v>
      </c>
      <c r="B7" s="198" t="s">
        <v>926</v>
      </c>
      <c r="C7" s="199" t="s">
        <v>933</v>
      </c>
    </row>
    <row r="8" spans="1:3" ht="38.25">
      <c r="A8" s="202">
        <v>5</v>
      </c>
      <c r="B8" s="198" t="s">
        <v>934</v>
      </c>
      <c r="C8" s="199" t="s">
        <v>935</v>
      </c>
    </row>
    <row r="9" spans="1:3" ht="38.25">
      <c r="A9" s="202">
        <v>6</v>
      </c>
      <c r="B9" s="198" t="s">
        <v>927</v>
      </c>
      <c r="C9" s="199" t="s">
        <v>936</v>
      </c>
    </row>
    <row r="10" spans="1:3" ht="25.5">
      <c r="A10" s="202">
        <v>7</v>
      </c>
      <c r="B10" s="198" t="s">
        <v>928</v>
      </c>
      <c r="C10" s="199" t="s">
        <v>938</v>
      </c>
    </row>
    <row r="11" spans="1:3" ht="38.25">
      <c r="A11" s="202">
        <v>8</v>
      </c>
      <c r="B11" s="198" t="s">
        <v>929</v>
      </c>
      <c r="C11" s="199" t="s">
        <v>939</v>
      </c>
    </row>
    <row r="12" spans="1:3" ht="38.25">
      <c r="A12" s="202">
        <v>9</v>
      </c>
      <c r="B12" s="198" t="s">
        <v>8</v>
      </c>
      <c r="C12" s="199" t="s">
        <v>0</v>
      </c>
    </row>
    <row r="13" spans="1:3" ht="51">
      <c r="A13" s="202">
        <v>10</v>
      </c>
      <c r="B13" s="198" t="s">
        <v>9</v>
      </c>
      <c r="C13" s="199" t="s">
        <v>1</v>
      </c>
    </row>
    <row r="14" spans="1:3" ht="76.5">
      <c r="A14" s="202">
        <v>11</v>
      </c>
      <c r="B14" s="198" t="s">
        <v>6</v>
      </c>
      <c r="C14" s="199" t="s">
        <v>7</v>
      </c>
    </row>
    <row r="15" spans="1:3" ht="76.5">
      <c r="A15" s="202">
        <v>12</v>
      </c>
      <c r="B15" s="200" t="s">
        <v>10</v>
      </c>
      <c r="C15" s="199" t="s">
        <v>2</v>
      </c>
    </row>
    <row r="16" spans="1:3" ht="38.25">
      <c r="A16" s="202">
        <v>13</v>
      </c>
      <c r="B16" s="200" t="s">
        <v>4</v>
      </c>
      <c r="C16" s="19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PageLayoutView="0" workbookViewId="0" topLeftCell="A1">
      <selection activeCell="B20" sqref="B20"/>
    </sheetView>
  </sheetViews>
  <sheetFormatPr defaultColWidth="9.140625" defaultRowHeight="12.75"/>
  <cols>
    <col min="1" max="1" width="7.140625" style="4" customWidth="1"/>
    <col min="2" max="2" width="62.28125" style="4" customWidth="1"/>
    <col min="3" max="3" width="54.28125" style="4" customWidth="1"/>
    <col min="4" max="16384" width="9.140625" style="4" customWidth="1"/>
  </cols>
  <sheetData>
    <row r="1" ht="12.75">
      <c r="A1" s="6" t="s">
        <v>24</v>
      </c>
    </row>
    <row r="3" spans="1:3" ht="12.75">
      <c r="A3" s="208" t="s">
        <v>73</v>
      </c>
      <c r="B3" s="208" t="s">
        <v>922</v>
      </c>
      <c r="C3" s="208" t="s">
        <v>923</v>
      </c>
    </row>
    <row r="4" spans="1:3" ht="38.25">
      <c r="A4" s="209">
        <v>1</v>
      </c>
      <c r="B4" s="203" t="s">
        <v>11</v>
      </c>
      <c r="C4" s="204" t="s">
        <v>25</v>
      </c>
    </row>
    <row r="5" spans="1:3" ht="25.5">
      <c r="A5" s="209">
        <v>2</v>
      </c>
      <c r="B5" s="203" t="s">
        <v>12</v>
      </c>
      <c r="C5" s="205" t="s">
        <v>13</v>
      </c>
    </row>
    <row r="6" spans="1:3" ht="25.5">
      <c r="A6" s="209">
        <v>3</v>
      </c>
      <c r="B6" s="203" t="s">
        <v>14</v>
      </c>
      <c r="C6" s="206" t="s">
        <v>15</v>
      </c>
    </row>
    <row r="7" spans="1:3" ht="12.75">
      <c r="A7" s="209">
        <v>4</v>
      </c>
      <c r="B7" s="203" t="s">
        <v>16</v>
      </c>
      <c r="C7" s="207" t="s">
        <v>17</v>
      </c>
    </row>
    <row r="8" spans="1:3" ht="25.5">
      <c r="A8" s="209">
        <v>5</v>
      </c>
      <c r="B8" s="203" t="s">
        <v>18</v>
      </c>
      <c r="C8" s="205" t="s">
        <v>26</v>
      </c>
    </row>
    <row r="9" spans="1:3" ht="25.5">
      <c r="A9" s="209">
        <v>6</v>
      </c>
      <c r="B9" s="203" t="s">
        <v>19</v>
      </c>
      <c r="C9" s="205" t="s">
        <v>20</v>
      </c>
    </row>
    <row r="10" spans="1:3" ht="25.5">
      <c r="A10" s="209">
        <v>7</v>
      </c>
      <c r="B10" s="203" t="s">
        <v>21</v>
      </c>
      <c r="C10" s="205" t="s">
        <v>22</v>
      </c>
    </row>
    <row r="11" spans="1:3" ht="25.5">
      <c r="A11" s="209">
        <v>8</v>
      </c>
      <c r="B11" s="203" t="s">
        <v>23</v>
      </c>
      <c r="C11" s="205" t="s">
        <v>937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abc</cp:lastModifiedBy>
  <cp:lastPrinted>2014-04-10T09:34:41Z</cp:lastPrinted>
  <dcterms:created xsi:type="dcterms:W3CDTF">2004-04-21T13:58:08Z</dcterms:created>
  <dcterms:modified xsi:type="dcterms:W3CDTF">2014-04-10T09:34:58Z</dcterms:modified>
  <cp:category/>
  <cp:version/>
  <cp:contentType/>
  <cp:contentStatus/>
</cp:coreProperties>
</file>